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-240" windowWidth="19440" windowHeight="9015" tabRatio="603" firstSheet="2" activeTab="6"/>
  </bookViews>
  <sheets>
    <sheet name="12 anys" sheetId="2" r:id="rId1"/>
    <sheet name="13 anys" sheetId="3" r:id="rId2"/>
    <sheet name="14 anys" sheetId="4" r:id="rId3"/>
    <sheet name="15 anys" sheetId="5" r:id="rId4"/>
    <sheet name="16 anys" sheetId="6" r:id="rId5"/>
    <sheet name="17 anys" sheetId="7" r:id="rId6"/>
    <sheet name="RESULTATS" sheetId="17" r:id="rId7"/>
  </sheets>
  <externalReferences>
    <externalReference r:id="rId8"/>
  </externalReferences>
  <calcPr calcId="145621"/>
  <fileRecoveryPr autoRecover="0"/>
</workbook>
</file>

<file path=xl/calcChain.xml><?xml version="1.0" encoding="utf-8"?>
<calcChain xmlns="http://schemas.openxmlformats.org/spreadsheetml/2006/main">
  <c r="AH18" i="17" l="1"/>
  <c r="AH17" i="17"/>
  <c r="AH16" i="17"/>
  <c r="AH15" i="17"/>
  <c r="AH10" i="17"/>
  <c r="AH9" i="17"/>
  <c r="AH8" i="17"/>
  <c r="AH7" i="17"/>
  <c r="AH6" i="17"/>
  <c r="AH5" i="17"/>
  <c r="AH4" i="17"/>
  <c r="AH3" i="17"/>
  <c r="AI18" i="17"/>
  <c r="AG18" i="17"/>
  <c r="AI17" i="17"/>
  <c r="AG17" i="17"/>
  <c r="AI16" i="17"/>
  <c r="AG16" i="17"/>
  <c r="AI15" i="17"/>
  <c r="AG15" i="17"/>
  <c r="AI10" i="17"/>
  <c r="AG10" i="17"/>
  <c r="AI9" i="17"/>
  <c r="AG9" i="17"/>
  <c r="AI8" i="17"/>
  <c r="AG8" i="17"/>
  <c r="AI7" i="17"/>
  <c r="AG7" i="17"/>
  <c r="AI6" i="17"/>
  <c r="AG6" i="17"/>
  <c r="AI5" i="17"/>
  <c r="AG5" i="17"/>
  <c r="AI4" i="17"/>
  <c r="AG4" i="17"/>
  <c r="AI3" i="17"/>
  <c r="AG3" i="17"/>
  <c r="AE18" i="17"/>
  <c r="AE17" i="17"/>
  <c r="AE16" i="17"/>
  <c r="AE15" i="17"/>
  <c r="AE10" i="17"/>
  <c r="AE9" i="17"/>
  <c r="AE8" i="17"/>
  <c r="AE7" i="17"/>
  <c r="AE6" i="17"/>
  <c r="AE5" i="17"/>
  <c r="AE4" i="17"/>
  <c r="AE3" i="17"/>
  <c r="AF18" i="17"/>
  <c r="AD18" i="17"/>
  <c r="AF17" i="17"/>
  <c r="AD17" i="17"/>
  <c r="AF16" i="17"/>
  <c r="AD16" i="17"/>
  <c r="AF15" i="17"/>
  <c r="AD15" i="17"/>
  <c r="AF10" i="17"/>
  <c r="AD10" i="17"/>
  <c r="AF9" i="17"/>
  <c r="AD9" i="17"/>
  <c r="AF8" i="17"/>
  <c r="AD8" i="17"/>
  <c r="AF7" i="17"/>
  <c r="AD7" i="17"/>
  <c r="AF6" i="17"/>
  <c r="AD6" i="17"/>
  <c r="AF5" i="17"/>
  <c r="AD5" i="17"/>
  <c r="AF4" i="17"/>
  <c r="AD4" i="17"/>
  <c r="AF3" i="17"/>
  <c r="AD3" i="17"/>
  <c r="AA18" i="17"/>
  <c r="AA17" i="17"/>
  <c r="AA16" i="17"/>
  <c r="AA15" i="17"/>
  <c r="AA10" i="17"/>
  <c r="AA9" i="17"/>
  <c r="AA8" i="17"/>
  <c r="AA7" i="17"/>
  <c r="AA6" i="17"/>
  <c r="AA5" i="17"/>
  <c r="AA4" i="17"/>
  <c r="AA3" i="17"/>
  <c r="AC18" i="17"/>
  <c r="AB18" i="17"/>
  <c r="AC17" i="17"/>
  <c r="AB17" i="17"/>
  <c r="AC16" i="17"/>
  <c r="AB16" i="17"/>
  <c r="AC15" i="17"/>
  <c r="AB15" i="17"/>
  <c r="AC10" i="17"/>
  <c r="AB10" i="17"/>
  <c r="AC9" i="17"/>
  <c r="AB9" i="17"/>
  <c r="AC8" i="17"/>
  <c r="AB8" i="17"/>
  <c r="AC7" i="17"/>
  <c r="AB7" i="17"/>
  <c r="AC6" i="17"/>
  <c r="AB6" i="17"/>
  <c r="AC5" i="17"/>
  <c r="AB5" i="17"/>
  <c r="AC4" i="17"/>
  <c r="AB4" i="17"/>
  <c r="AC3" i="17"/>
  <c r="AB3" i="17"/>
  <c r="Y18" i="17"/>
  <c r="Y17" i="17"/>
  <c r="Y16" i="17"/>
  <c r="Y15" i="17"/>
  <c r="Y10" i="17"/>
  <c r="Y9" i="17"/>
  <c r="Y8" i="17"/>
  <c r="Y7" i="17"/>
  <c r="Y6" i="17"/>
  <c r="Y5" i="17"/>
  <c r="Y4" i="17"/>
  <c r="Y3" i="17"/>
  <c r="X18" i="17"/>
  <c r="X17" i="17"/>
  <c r="X16" i="17"/>
  <c r="X15" i="17"/>
  <c r="X10" i="17"/>
  <c r="X9" i="17"/>
  <c r="X8" i="17"/>
  <c r="X7" i="17"/>
  <c r="X6" i="17"/>
  <c r="X5" i="17"/>
  <c r="X4" i="17"/>
  <c r="X3" i="17"/>
  <c r="Z18" i="17"/>
  <c r="Z17" i="17"/>
  <c r="Z16" i="17"/>
  <c r="Z15" i="17"/>
  <c r="Z10" i="17"/>
  <c r="Z9" i="17"/>
  <c r="Z8" i="17"/>
  <c r="Z7" i="17"/>
  <c r="Z6" i="17"/>
  <c r="Z5" i="17"/>
  <c r="Z4" i="17"/>
  <c r="Z3" i="17"/>
  <c r="W18" i="17"/>
  <c r="V18" i="17"/>
  <c r="U18" i="17"/>
  <c r="W17" i="17"/>
  <c r="V17" i="17"/>
  <c r="U17" i="17"/>
  <c r="W16" i="17"/>
  <c r="V16" i="17"/>
  <c r="U16" i="17"/>
  <c r="W15" i="17"/>
  <c r="V15" i="17"/>
  <c r="U15" i="17"/>
  <c r="W10" i="17"/>
  <c r="V10" i="17"/>
  <c r="U10" i="17"/>
  <c r="W9" i="17"/>
  <c r="V9" i="17"/>
  <c r="U9" i="17"/>
  <c r="W8" i="17"/>
  <c r="V8" i="17"/>
  <c r="U8" i="17"/>
  <c r="W7" i="17"/>
  <c r="V7" i="17"/>
  <c r="U7" i="17"/>
  <c r="W6" i="17"/>
  <c r="V6" i="17"/>
  <c r="U6" i="17"/>
  <c r="W5" i="17"/>
  <c r="V5" i="17"/>
  <c r="U5" i="17"/>
  <c r="W4" i="17"/>
  <c r="V4" i="17"/>
  <c r="U4" i="17"/>
  <c r="W3" i="17"/>
  <c r="V3" i="17"/>
  <c r="U3" i="17"/>
  <c r="T18" i="17"/>
  <c r="S18" i="17"/>
  <c r="R18" i="17"/>
  <c r="T17" i="17"/>
  <c r="S17" i="17"/>
  <c r="R17" i="17"/>
  <c r="T16" i="17"/>
  <c r="S16" i="17"/>
  <c r="R16" i="17"/>
  <c r="T15" i="17"/>
  <c r="S15" i="17"/>
  <c r="R15" i="17"/>
  <c r="T10" i="17"/>
  <c r="S10" i="17"/>
  <c r="R10" i="17"/>
  <c r="T9" i="17"/>
  <c r="S9" i="17"/>
  <c r="R9" i="17"/>
  <c r="T8" i="17"/>
  <c r="S8" i="17"/>
  <c r="R8" i="17"/>
  <c r="T7" i="17"/>
  <c r="S7" i="17"/>
  <c r="R7" i="17"/>
  <c r="T6" i="17"/>
  <c r="S6" i="17"/>
  <c r="R6" i="17"/>
  <c r="T5" i="17"/>
  <c r="S5" i="17"/>
  <c r="R5" i="17"/>
  <c r="T4" i="17"/>
  <c r="S4" i="17"/>
  <c r="R4" i="17"/>
  <c r="T3" i="17"/>
  <c r="S3" i="17"/>
  <c r="R3" i="17"/>
  <c r="Q18" i="17"/>
  <c r="P18" i="17"/>
  <c r="Q17" i="17"/>
  <c r="P17" i="17"/>
  <c r="Q16" i="17"/>
  <c r="P16" i="17"/>
  <c r="Q15" i="17"/>
  <c r="P15" i="17"/>
  <c r="Q10" i="17"/>
  <c r="P10" i="17"/>
  <c r="Q9" i="17"/>
  <c r="P9" i="17"/>
  <c r="Q8" i="17"/>
  <c r="P8" i="17"/>
  <c r="Q7" i="17"/>
  <c r="P7" i="17"/>
  <c r="Q6" i="17"/>
  <c r="P6" i="17"/>
  <c r="Q5" i="17"/>
  <c r="P5" i="17"/>
  <c r="Q4" i="17"/>
  <c r="P4" i="17"/>
  <c r="Q3" i="17"/>
  <c r="P3" i="17"/>
  <c r="O18" i="17"/>
  <c r="O17" i="17"/>
  <c r="O16" i="17"/>
  <c r="O15" i="17"/>
  <c r="O10" i="17"/>
  <c r="O9" i="17"/>
  <c r="O8" i="17"/>
  <c r="O7" i="17"/>
  <c r="O6" i="17"/>
  <c r="O5" i="17"/>
  <c r="O4" i="17"/>
  <c r="O3" i="17"/>
  <c r="J622" i="17" l="1"/>
  <c r="J621" i="17"/>
  <c r="J620" i="17"/>
  <c r="J619" i="17"/>
  <c r="J618" i="17"/>
  <c r="J617" i="17"/>
  <c r="J616" i="17"/>
  <c r="J615" i="17"/>
  <c r="J614" i="17"/>
  <c r="J613" i="17"/>
  <c r="J612" i="17"/>
  <c r="J611" i="17"/>
  <c r="J610" i="17"/>
  <c r="J609" i="17"/>
  <c r="J608" i="17"/>
  <c r="J607" i="17"/>
  <c r="J606" i="17"/>
  <c r="J605" i="17"/>
  <c r="J604" i="17"/>
  <c r="J603" i="17"/>
  <c r="J602" i="17"/>
  <c r="J601" i="17"/>
  <c r="J600" i="17"/>
  <c r="J599" i="17"/>
  <c r="J598" i="17"/>
  <c r="J597" i="17"/>
  <c r="J596" i="17"/>
  <c r="J595" i="17"/>
  <c r="J594" i="17"/>
  <c r="J593" i="17"/>
  <c r="J592" i="17"/>
  <c r="J591" i="17"/>
  <c r="J590" i="17"/>
  <c r="J589" i="17"/>
  <c r="J588" i="17"/>
  <c r="J587" i="17"/>
  <c r="J586" i="17"/>
  <c r="J585" i="17"/>
  <c r="J584" i="17"/>
  <c r="J583" i="17"/>
  <c r="J582" i="17"/>
  <c r="J581" i="17"/>
  <c r="J580" i="17"/>
  <c r="J579" i="17"/>
  <c r="J578" i="17"/>
  <c r="J577" i="17"/>
  <c r="J576" i="17"/>
  <c r="J575" i="17"/>
  <c r="J574" i="17"/>
  <c r="J573" i="17"/>
  <c r="J572" i="17"/>
  <c r="J571" i="17"/>
  <c r="J570" i="17"/>
  <c r="J569" i="17"/>
  <c r="J568" i="17"/>
  <c r="J567" i="17"/>
  <c r="J566" i="17"/>
  <c r="J565" i="17"/>
  <c r="J564" i="17"/>
  <c r="J563" i="17"/>
  <c r="J562" i="17"/>
  <c r="J561" i="17"/>
  <c r="J560" i="17"/>
  <c r="J559" i="17"/>
  <c r="J558" i="17"/>
  <c r="J557" i="17"/>
  <c r="J556" i="17"/>
  <c r="J555" i="17"/>
  <c r="J554" i="17"/>
  <c r="J553" i="17"/>
  <c r="J552" i="17"/>
  <c r="J551" i="17"/>
  <c r="J550" i="17"/>
  <c r="J549" i="17"/>
  <c r="J548" i="17"/>
  <c r="J547" i="17"/>
  <c r="J546" i="17"/>
  <c r="J545" i="17"/>
  <c r="J544" i="17"/>
  <c r="J543" i="17"/>
  <c r="J542" i="17"/>
  <c r="J541" i="17"/>
  <c r="J540" i="17"/>
  <c r="J539" i="17"/>
  <c r="J538" i="17"/>
  <c r="J537" i="17"/>
  <c r="J536" i="17"/>
  <c r="J535" i="17"/>
  <c r="J534" i="17"/>
  <c r="J533" i="17"/>
  <c r="J532" i="17"/>
  <c r="J531" i="17"/>
  <c r="J530" i="17"/>
  <c r="J529" i="17"/>
  <c r="J528" i="17"/>
  <c r="J527" i="17"/>
  <c r="J526" i="17"/>
  <c r="J525" i="17"/>
  <c r="J524" i="17"/>
  <c r="J523" i="17"/>
  <c r="J522" i="17"/>
  <c r="J521" i="17"/>
  <c r="J520" i="17"/>
  <c r="J519" i="17"/>
  <c r="J518" i="17"/>
  <c r="J517" i="17"/>
  <c r="J516" i="17"/>
  <c r="J515" i="17"/>
  <c r="J514" i="17"/>
  <c r="J513" i="17"/>
  <c r="J512" i="17"/>
  <c r="J511" i="17"/>
  <c r="I619" i="17"/>
  <c r="I617" i="17"/>
  <c r="I616" i="17"/>
  <c r="I615" i="17"/>
  <c r="I614" i="17"/>
  <c r="I613" i="17"/>
  <c r="I610" i="17"/>
  <c r="I609" i="17"/>
  <c r="I608" i="17"/>
  <c r="I607" i="17"/>
  <c r="I606" i="17"/>
  <c r="I605" i="17"/>
  <c r="I604" i="17"/>
  <c r="I603" i="17"/>
  <c r="I602" i="17"/>
  <c r="I601" i="17"/>
  <c r="I600" i="17"/>
  <c r="I599" i="17"/>
  <c r="I598" i="17"/>
  <c r="I597" i="17"/>
  <c r="I596" i="17"/>
  <c r="I595" i="17"/>
  <c r="I594" i="17"/>
  <c r="I593" i="17"/>
  <c r="I592" i="17"/>
  <c r="I591" i="17"/>
  <c r="I590" i="17"/>
  <c r="I589" i="17"/>
  <c r="I588" i="17"/>
  <c r="I587" i="17"/>
  <c r="I586" i="17"/>
  <c r="I585" i="17"/>
  <c r="I584" i="17"/>
  <c r="I583" i="17"/>
  <c r="I581" i="17"/>
  <c r="I580" i="17"/>
  <c r="I574" i="17"/>
  <c r="I571" i="17"/>
  <c r="I570" i="17"/>
  <c r="I569" i="17"/>
  <c r="I568" i="17"/>
  <c r="I567" i="17"/>
  <c r="I566" i="17"/>
  <c r="I565" i="17"/>
  <c r="I564" i="17"/>
  <c r="I563" i="17"/>
  <c r="I562" i="17"/>
  <c r="I561" i="17"/>
  <c r="I560" i="17"/>
  <c r="I559" i="17"/>
  <c r="I558" i="17"/>
  <c r="I557" i="17"/>
  <c r="I556" i="17"/>
  <c r="I555" i="17"/>
  <c r="I554" i="17"/>
  <c r="I553" i="17"/>
  <c r="I552" i="17"/>
  <c r="I551" i="17"/>
  <c r="I550" i="17"/>
  <c r="I549" i="17"/>
  <c r="I548" i="17"/>
  <c r="I547" i="17"/>
  <c r="I546" i="17"/>
  <c r="I545" i="17"/>
  <c r="I544" i="17"/>
  <c r="I543" i="17"/>
  <c r="I542" i="17"/>
  <c r="I541" i="17"/>
  <c r="I540" i="17"/>
  <c r="I539" i="17"/>
  <c r="I538" i="17"/>
  <c r="I537" i="17"/>
  <c r="I536" i="17"/>
  <c r="I535" i="17"/>
  <c r="I534" i="17"/>
  <c r="I533" i="17"/>
  <c r="I532" i="17"/>
  <c r="I531" i="17"/>
  <c r="I530" i="17"/>
  <c r="I529" i="17"/>
  <c r="I528" i="17"/>
  <c r="I527" i="17"/>
  <c r="I526" i="17"/>
  <c r="I525" i="17"/>
  <c r="I523" i="17"/>
  <c r="I522" i="17"/>
  <c r="I521" i="17"/>
  <c r="I520" i="17"/>
  <c r="I519" i="17"/>
  <c r="I518" i="17"/>
  <c r="I516" i="17"/>
  <c r="I515" i="17"/>
  <c r="I514" i="17"/>
  <c r="I513" i="17"/>
  <c r="I512" i="17"/>
  <c r="I511" i="17"/>
  <c r="H619" i="17"/>
  <c r="H617" i="17"/>
  <c r="H616" i="17"/>
  <c r="H615" i="17"/>
  <c r="H614" i="17"/>
  <c r="H613" i="17"/>
  <c r="H610" i="17"/>
  <c r="H609" i="17"/>
  <c r="H608" i="17"/>
  <c r="H607" i="17"/>
  <c r="H606" i="17"/>
  <c r="H605" i="17"/>
  <c r="H604" i="17"/>
  <c r="H603" i="17"/>
  <c r="H602" i="17"/>
  <c r="H601" i="17"/>
  <c r="H600" i="17"/>
  <c r="H599" i="17"/>
  <c r="H598" i="17"/>
  <c r="H597" i="17"/>
  <c r="H596" i="17"/>
  <c r="H595" i="17"/>
  <c r="H594" i="17"/>
  <c r="H593" i="17"/>
  <c r="H592" i="17"/>
  <c r="H591" i="17"/>
  <c r="H590" i="17"/>
  <c r="H589" i="17"/>
  <c r="H588" i="17"/>
  <c r="H587" i="17"/>
  <c r="H586" i="17"/>
  <c r="H585" i="17"/>
  <c r="H584" i="17"/>
  <c r="H583" i="17"/>
  <c r="H581" i="17"/>
  <c r="H580" i="17"/>
  <c r="H574" i="17"/>
  <c r="H571" i="17"/>
  <c r="H570" i="17"/>
  <c r="H569" i="17"/>
  <c r="H568" i="17"/>
  <c r="H567" i="17"/>
  <c r="H566" i="17"/>
  <c r="H565" i="17"/>
  <c r="H564" i="17"/>
  <c r="H563" i="17"/>
  <c r="H562" i="17"/>
  <c r="H561" i="17"/>
  <c r="H560" i="17"/>
  <c r="H559" i="17"/>
  <c r="H558" i="17"/>
  <c r="H557" i="17"/>
  <c r="H556" i="17"/>
  <c r="H555" i="17"/>
  <c r="H554" i="17"/>
  <c r="H553" i="17"/>
  <c r="H552" i="17"/>
  <c r="H551" i="17"/>
  <c r="H550" i="17"/>
  <c r="H549" i="17"/>
  <c r="H548" i="17"/>
  <c r="H547" i="17"/>
  <c r="H546" i="17"/>
  <c r="H545" i="17"/>
  <c r="H544" i="17"/>
  <c r="H543" i="17"/>
  <c r="H542" i="17"/>
  <c r="H541" i="17"/>
  <c r="H540" i="17"/>
  <c r="H539" i="17"/>
  <c r="H538" i="17"/>
  <c r="H537" i="17"/>
  <c r="H536" i="17"/>
  <c r="H535" i="17"/>
  <c r="H534" i="17"/>
  <c r="H533" i="17"/>
  <c r="H532" i="17"/>
  <c r="H531" i="17"/>
  <c r="H530" i="17"/>
  <c r="H529" i="17"/>
  <c r="H528" i="17"/>
  <c r="H527" i="17"/>
  <c r="H526" i="17"/>
  <c r="H525" i="17"/>
  <c r="H523" i="17"/>
  <c r="H522" i="17"/>
  <c r="H521" i="17"/>
  <c r="H520" i="17"/>
  <c r="H519" i="17"/>
  <c r="H518" i="17"/>
  <c r="H516" i="17"/>
  <c r="H515" i="17"/>
  <c r="H514" i="17"/>
  <c r="H513" i="17"/>
  <c r="H512" i="17"/>
  <c r="H511" i="17"/>
  <c r="G617" i="17"/>
  <c r="G616" i="17"/>
  <c r="G613" i="17"/>
  <c r="G609" i="17"/>
  <c r="G608" i="17"/>
  <c r="G607" i="17"/>
  <c r="G606" i="17"/>
  <c r="G605" i="17"/>
  <c r="G604" i="17"/>
  <c r="G603" i="17"/>
  <c r="G602" i="17"/>
  <c r="G601" i="17"/>
  <c r="G600" i="17"/>
  <c r="G599" i="17"/>
  <c r="G598" i="17"/>
  <c r="G597" i="17"/>
  <c r="G596" i="17"/>
  <c r="G595" i="17"/>
  <c r="G594" i="17"/>
  <c r="G593" i="17"/>
  <c r="G592" i="17"/>
  <c r="G591" i="17"/>
  <c r="G590" i="17"/>
  <c r="G589" i="17"/>
  <c r="G588" i="17"/>
  <c r="G587" i="17"/>
  <c r="G586" i="17"/>
  <c r="G585" i="17"/>
  <c r="G584" i="17"/>
  <c r="G583" i="17"/>
  <c r="G569" i="17"/>
  <c r="G564" i="17"/>
  <c r="G563" i="17"/>
  <c r="G561" i="17"/>
  <c r="G560" i="17"/>
  <c r="G555" i="17"/>
  <c r="G552" i="17"/>
  <c r="G550" i="17"/>
  <c r="G549" i="17"/>
  <c r="G547" i="17"/>
  <c r="G546" i="17"/>
  <c r="G545" i="17"/>
  <c r="G544" i="17"/>
  <c r="G543" i="17"/>
  <c r="G542" i="17"/>
  <c r="G541" i="17"/>
  <c r="G540" i="17"/>
  <c r="G539" i="17"/>
  <c r="G538" i="17"/>
  <c r="G537" i="17"/>
  <c r="G536" i="17"/>
  <c r="G535" i="17"/>
  <c r="G534" i="17"/>
  <c r="G533" i="17"/>
  <c r="G532" i="17"/>
  <c r="G531" i="17"/>
  <c r="G530" i="17"/>
  <c r="G529" i="17"/>
  <c r="G528" i="17"/>
  <c r="G527" i="17"/>
  <c r="G526" i="17"/>
  <c r="G525" i="17"/>
  <c r="G522" i="17"/>
  <c r="G521" i="17"/>
  <c r="G520" i="17"/>
  <c r="G519" i="17"/>
  <c r="G518" i="17"/>
  <c r="G514" i="17"/>
  <c r="G512" i="17"/>
  <c r="G511" i="17"/>
  <c r="F622" i="17"/>
  <c r="F621" i="17"/>
  <c r="F620" i="17"/>
  <c r="F619" i="17"/>
  <c r="F618" i="17"/>
  <c r="F617" i="17"/>
  <c r="F616" i="17"/>
  <c r="F615" i="17"/>
  <c r="F614" i="17"/>
  <c r="F613" i="17"/>
  <c r="F612" i="17"/>
  <c r="F611" i="17"/>
  <c r="F610" i="17"/>
  <c r="F609" i="17"/>
  <c r="F608" i="17"/>
  <c r="F607" i="17"/>
  <c r="F606" i="17"/>
  <c r="F605" i="17"/>
  <c r="F604" i="17"/>
  <c r="F603" i="17"/>
  <c r="F602" i="17"/>
  <c r="F601" i="17"/>
  <c r="F600" i="17"/>
  <c r="F599" i="17"/>
  <c r="F598" i="17"/>
  <c r="F597" i="17"/>
  <c r="F596" i="17"/>
  <c r="F595" i="17"/>
  <c r="F594" i="17"/>
  <c r="F593" i="17"/>
  <c r="F592" i="17"/>
  <c r="F591" i="17"/>
  <c r="F590" i="17"/>
  <c r="F589" i="17"/>
  <c r="F588" i="17"/>
  <c r="F587" i="17"/>
  <c r="F586" i="17"/>
  <c r="F585" i="17"/>
  <c r="F584" i="17"/>
  <c r="F583" i="17"/>
  <c r="F582" i="17"/>
  <c r="F581" i="17"/>
  <c r="F580" i="17"/>
  <c r="F579" i="17"/>
  <c r="F578" i="17"/>
  <c r="F577" i="17"/>
  <c r="F576" i="17"/>
  <c r="F575" i="17"/>
  <c r="F574" i="17"/>
  <c r="F573" i="17"/>
  <c r="F572" i="17"/>
  <c r="F571" i="17"/>
  <c r="F570" i="17"/>
  <c r="F569" i="17"/>
  <c r="F568" i="17"/>
  <c r="F567" i="17"/>
  <c r="F566" i="17"/>
  <c r="F565" i="17"/>
  <c r="F564" i="17"/>
  <c r="F563" i="17"/>
  <c r="F562" i="17"/>
  <c r="F561" i="17"/>
  <c r="F560" i="17"/>
  <c r="F559" i="17"/>
  <c r="F558" i="17"/>
  <c r="F557" i="17"/>
  <c r="F556" i="17"/>
  <c r="F555" i="17"/>
  <c r="F554" i="17"/>
  <c r="F553" i="17"/>
  <c r="F552" i="17"/>
  <c r="F551" i="17"/>
  <c r="F550" i="17"/>
  <c r="F549" i="17"/>
  <c r="F548" i="17"/>
  <c r="F547" i="17"/>
  <c r="F546" i="17"/>
  <c r="F545" i="17"/>
  <c r="F544" i="17"/>
  <c r="F543" i="17"/>
  <c r="F542" i="17"/>
  <c r="F541" i="17"/>
  <c r="F540" i="17"/>
  <c r="F539" i="17"/>
  <c r="F538" i="17"/>
  <c r="F537" i="17"/>
  <c r="F536" i="17"/>
  <c r="F535" i="17"/>
  <c r="F534" i="17"/>
  <c r="F533" i="17"/>
  <c r="F532" i="17"/>
  <c r="F531" i="17"/>
  <c r="F530" i="17"/>
  <c r="F529" i="17"/>
  <c r="F528" i="17"/>
  <c r="F527" i="17"/>
  <c r="F526" i="17"/>
  <c r="F525" i="17"/>
  <c r="F524" i="17"/>
  <c r="F523" i="17"/>
  <c r="F522" i="17"/>
  <c r="F521" i="17"/>
  <c r="F520" i="17"/>
  <c r="F519" i="17"/>
  <c r="F518" i="17"/>
  <c r="F517" i="17"/>
  <c r="F516" i="17"/>
  <c r="F515" i="17"/>
  <c r="F514" i="17"/>
  <c r="F513" i="17"/>
  <c r="F512" i="17"/>
  <c r="F511" i="17"/>
  <c r="E622" i="17"/>
  <c r="E621" i="17"/>
  <c r="E620" i="17"/>
  <c r="E619" i="17"/>
  <c r="E618" i="17"/>
  <c r="E617" i="17"/>
  <c r="E616" i="17"/>
  <c r="E615" i="17"/>
  <c r="E614" i="17"/>
  <c r="E613" i="17"/>
  <c r="E612" i="17"/>
  <c r="E611" i="17"/>
  <c r="E610" i="17"/>
  <c r="E609" i="17"/>
  <c r="E608" i="17"/>
  <c r="E607" i="17"/>
  <c r="E606" i="17"/>
  <c r="E605" i="17"/>
  <c r="E604" i="17"/>
  <c r="E603" i="17"/>
  <c r="E602" i="17"/>
  <c r="E601" i="17"/>
  <c r="E600" i="17"/>
  <c r="E599" i="17"/>
  <c r="E598" i="17"/>
  <c r="E597" i="17"/>
  <c r="E596" i="17"/>
  <c r="E595" i="17"/>
  <c r="E594" i="17"/>
  <c r="E593" i="17"/>
  <c r="E592" i="17"/>
  <c r="E591" i="17"/>
  <c r="E590" i="17"/>
  <c r="E589" i="17"/>
  <c r="E588" i="17"/>
  <c r="E587" i="17"/>
  <c r="E586" i="17"/>
  <c r="E585" i="17"/>
  <c r="E584" i="17"/>
  <c r="E583" i="17"/>
  <c r="E582" i="17"/>
  <c r="E581" i="17"/>
  <c r="E580" i="17"/>
  <c r="E579" i="17"/>
  <c r="E578" i="17"/>
  <c r="E577" i="17"/>
  <c r="E576" i="17"/>
  <c r="E575" i="17"/>
  <c r="E574" i="17"/>
  <c r="E573" i="17"/>
  <c r="E572" i="17"/>
  <c r="E571" i="17"/>
  <c r="E570" i="17"/>
  <c r="E569" i="17"/>
  <c r="E568" i="17"/>
  <c r="E567" i="17"/>
  <c r="E566" i="17"/>
  <c r="E565" i="17"/>
  <c r="E564" i="17"/>
  <c r="E563" i="17"/>
  <c r="E562" i="17"/>
  <c r="E561" i="17"/>
  <c r="E560" i="17"/>
  <c r="E559" i="17"/>
  <c r="E558" i="17"/>
  <c r="E557" i="17"/>
  <c r="E556" i="17"/>
  <c r="E555" i="17"/>
  <c r="E554" i="17"/>
  <c r="E553" i="17"/>
  <c r="E552" i="17"/>
  <c r="E551" i="17"/>
  <c r="E550" i="17"/>
  <c r="E549" i="17"/>
  <c r="E548" i="17"/>
  <c r="E547" i="17"/>
  <c r="E546" i="17"/>
  <c r="E545" i="17"/>
  <c r="E544" i="17"/>
  <c r="E543" i="17"/>
  <c r="E542" i="17"/>
  <c r="E541" i="17"/>
  <c r="E540" i="17"/>
  <c r="E539" i="17"/>
  <c r="E538" i="17"/>
  <c r="E537" i="17"/>
  <c r="E536" i="17"/>
  <c r="E535" i="17"/>
  <c r="E534" i="17"/>
  <c r="E533" i="17"/>
  <c r="E532" i="17"/>
  <c r="E531" i="17"/>
  <c r="E530" i="17"/>
  <c r="E529" i="17"/>
  <c r="E528" i="17"/>
  <c r="E527" i="17"/>
  <c r="E526" i="17"/>
  <c r="E525" i="17"/>
  <c r="E524" i="17"/>
  <c r="E523" i="17"/>
  <c r="E522" i="17"/>
  <c r="E521" i="17"/>
  <c r="E520" i="17"/>
  <c r="E519" i="17"/>
  <c r="E518" i="17"/>
  <c r="E517" i="17"/>
  <c r="E516" i="17"/>
  <c r="E515" i="17"/>
  <c r="E514" i="17"/>
  <c r="E513" i="17"/>
  <c r="E512" i="17"/>
  <c r="E511" i="17"/>
  <c r="D622" i="17"/>
  <c r="D621" i="17"/>
  <c r="D620" i="17"/>
  <c r="D619" i="17"/>
  <c r="D618" i="17"/>
  <c r="D617" i="17"/>
  <c r="D616" i="17"/>
  <c r="D615" i="17"/>
  <c r="D614" i="17"/>
  <c r="D613" i="17"/>
  <c r="D612" i="17"/>
  <c r="D611" i="17"/>
  <c r="D610" i="17"/>
  <c r="D609" i="17"/>
  <c r="D608" i="17"/>
  <c r="D607" i="17"/>
  <c r="D606" i="17"/>
  <c r="D605" i="17"/>
  <c r="D604" i="17"/>
  <c r="D603" i="17"/>
  <c r="D602" i="17"/>
  <c r="D601" i="17"/>
  <c r="D600" i="17"/>
  <c r="D599" i="17"/>
  <c r="D598" i="17"/>
  <c r="D597" i="17"/>
  <c r="D596" i="17"/>
  <c r="D595" i="17"/>
  <c r="D594" i="17"/>
  <c r="D593" i="17"/>
  <c r="D592" i="17"/>
  <c r="D591" i="17"/>
  <c r="D590" i="17"/>
  <c r="D589" i="17"/>
  <c r="D588" i="17"/>
  <c r="D587" i="17"/>
  <c r="D586" i="17"/>
  <c r="D585" i="17"/>
  <c r="D584" i="17"/>
  <c r="D583" i="17"/>
  <c r="D582" i="17"/>
  <c r="D581" i="17"/>
  <c r="D580" i="17"/>
  <c r="D579" i="17"/>
  <c r="D578" i="17"/>
  <c r="D577" i="17"/>
  <c r="D575" i="17"/>
  <c r="D574" i="17"/>
  <c r="D573" i="17"/>
  <c r="D572" i="17"/>
  <c r="D571" i="17"/>
  <c r="D570" i="17"/>
  <c r="D569" i="17"/>
  <c r="D568" i="17"/>
  <c r="D567" i="17"/>
  <c r="D566" i="17"/>
  <c r="D565" i="17"/>
  <c r="D564" i="17"/>
  <c r="D563" i="17"/>
  <c r="D562" i="17"/>
  <c r="D561" i="17"/>
  <c r="D560" i="17"/>
  <c r="D559" i="17"/>
  <c r="D558" i="17"/>
  <c r="D557" i="17"/>
  <c r="D556" i="17"/>
  <c r="D555" i="17"/>
  <c r="D554" i="17"/>
  <c r="D553" i="17"/>
  <c r="D552" i="17"/>
  <c r="D551" i="17"/>
  <c r="D550" i="17"/>
  <c r="D549" i="17"/>
  <c r="D548" i="17"/>
  <c r="D547" i="17"/>
  <c r="D546" i="17"/>
  <c r="D545" i="17"/>
  <c r="D544" i="17"/>
  <c r="D543" i="17"/>
  <c r="D542" i="17"/>
  <c r="D541" i="17"/>
  <c r="D540" i="17"/>
  <c r="D539" i="17"/>
  <c r="D538" i="17"/>
  <c r="D537" i="17"/>
  <c r="D536" i="17"/>
  <c r="D535" i="17"/>
  <c r="D534" i="17"/>
  <c r="D533" i="17"/>
  <c r="D532" i="17"/>
  <c r="D531" i="17"/>
  <c r="D530" i="17"/>
  <c r="D529" i="17"/>
  <c r="D528" i="17"/>
  <c r="D527" i="17"/>
  <c r="D526" i="17"/>
  <c r="D525" i="17"/>
  <c r="D524" i="17"/>
  <c r="D523" i="17"/>
  <c r="D522" i="17"/>
  <c r="D521" i="17"/>
  <c r="D520" i="17"/>
  <c r="D519" i="17"/>
  <c r="D518" i="17"/>
  <c r="D517" i="17"/>
  <c r="D516" i="17"/>
  <c r="D515" i="17"/>
  <c r="D514" i="17"/>
  <c r="D513" i="17"/>
  <c r="D512" i="17"/>
  <c r="D511" i="17"/>
  <c r="J510" i="17"/>
  <c r="J509" i="17"/>
  <c r="J508" i="17"/>
  <c r="J507" i="17"/>
  <c r="J506" i="17"/>
  <c r="J505" i="17"/>
  <c r="J504" i="17"/>
  <c r="J503" i="17"/>
  <c r="J502" i="17"/>
  <c r="J501" i="17"/>
  <c r="J500" i="17"/>
  <c r="J499" i="17"/>
  <c r="J498" i="17"/>
  <c r="J497" i="17"/>
  <c r="J496" i="17"/>
  <c r="J495" i="17"/>
  <c r="J494" i="17"/>
  <c r="J493" i="17"/>
  <c r="J492" i="17"/>
  <c r="J491" i="17"/>
  <c r="J490" i="17"/>
  <c r="J489" i="17"/>
  <c r="J488" i="17"/>
  <c r="J487" i="17"/>
  <c r="J486" i="17"/>
  <c r="J485" i="17"/>
  <c r="J484" i="17"/>
  <c r="J483" i="17"/>
  <c r="J482" i="17"/>
  <c r="J481" i="17"/>
  <c r="J480" i="17"/>
  <c r="J479" i="17"/>
  <c r="J478" i="17"/>
  <c r="J477" i="17"/>
  <c r="J476" i="17"/>
  <c r="J475" i="17"/>
  <c r="J474" i="17"/>
  <c r="J473" i="17"/>
  <c r="J472" i="17"/>
  <c r="J471" i="17"/>
  <c r="J470" i="17"/>
  <c r="J469" i="17"/>
  <c r="J468" i="17"/>
  <c r="J467" i="17"/>
  <c r="J466" i="17"/>
  <c r="J465" i="17"/>
  <c r="J464" i="17"/>
  <c r="J463" i="17"/>
  <c r="J462" i="17"/>
  <c r="J461" i="17"/>
  <c r="J460" i="17"/>
  <c r="J459" i="17"/>
  <c r="J458" i="17"/>
  <c r="J457" i="17"/>
  <c r="J456" i="17"/>
  <c r="J455" i="17"/>
  <c r="J454" i="17"/>
  <c r="J453" i="17"/>
  <c r="J452" i="17"/>
  <c r="J451" i="17"/>
  <c r="J450" i="17"/>
  <c r="J449" i="17"/>
  <c r="J448" i="17"/>
  <c r="J447" i="17"/>
  <c r="J446" i="17"/>
  <c r="J445" i="17"/>
  <c r="J444" i="17"/>
  <c r="J443" i="17"/>
  <c r="J442" i="17"/>
  <c r="J441" i="17"/>
  <c r="J440" i="17"/>
  <c r="J439" i="17"/>
  <c r="J438" i="17"/>
  <c r="J437" i="17"/>
  <c r="J436" i="17"/>
  <c r="J435" i="17"/>
  <c r="J434" i="17"/>
  <c r="J433" i="17"/>
  <c r="J432" i="17"/>
  <c r="J431" i="17"/>
  <c r="J430" i="17"/>
  <c r="J429" i="17"/>
  <c r="J428" i="17"/>
  <c r="J427" i="17"/>
  <c r="J426" i="17"/>
  <c r="J425" i="17"/>
  <c r="J424" i="17"/>
  <c r="J423" i="17"/>
  <c r="J422" i="17"/>
  <c r="J421" i="17"/>
  <c r="J420" i="17"/>
  <c r="J419" i="17"/>
  <c r="J418" i="17"/>
  <c r="J417" i="17"/>
  <c r="J416" i="17"/>
  <c r="J415" i="17"/>
  <c r="J414" i="17"/>
  <c r="J413" i="17"/>
  <c r="J412" i="17"/>
  <c r="J411" i="17"/>
  <c r="J410" i="17"/>
  <c r="J409" i="17"/>
  <c r="J408" i="17"/>
  <c r="J407" i="17"/>
  <c r="J406" i="17"/>
  <c r="J405" i="17"/>
  <c r="J404" i="17"/>
  <c r="J403" i="17"/>
  <c r="J402" i="17"/>
  <c r="J401" i="17"/>
  <c r="J400" i="17"/>
  <c r="J399" i="17"/>
  <c r="I510" i="17"/>
  <c r="I509" i="17"/>
  <c r="I508" i="17"/>
  <c r="I507" i="17"/>
  <c r="I506" i="17"/>
  <c r="I505" i="17"/>
  <c r="I504" i="17"/>
  <c r="I503" i="17"/>
  <c r="I502" i="17"/>
  <c r="I501" i="17"/>
  <c r="I500" i="17"/>
  <c r="I499" i="17"/>
  <c r="I498" i="17"/>
  <c r="I497" i="17"/>
  <c r="I496" i="17"/>
  <c r="I495" i="17"/>
  <c r="I494" i="17"/>
  <c r="I493" i="17"/>
  <c r="I492" i="17"/>
  <c r="I491" i="17"/>
  <c r="I490" i="17"/>
  <c r="I489" i="17"/>
  <c r="I488" i="17"/>
  <c r="I487" i="17"/>
  <c r="I486" i="17"/>
  <c r="I485" i="17"/>
  <c r="I484" i="17"/>
  <c r="I483" i="17"/>
  <c r="I482" i="17"/>
  <c r="I481" i="17"/>
  <c r="I480" i="17"/>
  <c r="I479" i="17"/>
  <c r="I478" i="17"/>
  <c r="I477" i="17"/>
  <c r="I476" i="17"/>
  <c r="I475" i="17"/>
  <c r="I474" i="17"/>
  <c r="I473" i="17"/>
  <c r="I472" i="17"/>
  <c r="I471" i="17"/>
  <c r="I470" i="17"/>
  <c r="I469" i="17"/>
  <c r="I468" i="17"/>
  <c r="I467" i="17"/>
  <c r="I466" i="17"/>
  <c r="I465" i="17"/>
  <c r="I464" i="17"/>
  <c r="I463" i="17"/>
  <c r="I462" i="17"/>
  <c r="I461" i="17"/>
  <c r="I460" i="17"/>
  <c r="I459" i="17"/>
  <c r="I458" i="17"/>
  <c r="I457" i="17"/>
  <c r="I456" i="17"/>
  <c r="I455" i="17"/>
  <c r="I454" i="17"/>
  <c r="I453" i="17"/>
  <c r="I452" i="17"/>
  <c r="I451" i="17"/>
  <c r="I450" i="17"/>
  <c r="I449" i="17"/>
  <c r="I448" i="17"/>
  <c r="I447" i="17"/>
  <c r="I446" i="17"/>
  <c r="I445" i="17"/>
  <c r="I444" i="17"/>
  <c r="I443" i="17"/>
  <c r="I442" i="17"/>
  <c r="I441" i="17"/>
  <c r="I440" i="17"/>
  <c r="I439" i="17"/>
  <c r="I438" i="17"/>
  <c r="I437" i="17"/>
  <c r="I436" i="17"/>
  <c r="I435" i="17"/>
  <c r="I434" i="17"/>
  <c r="I433" i="17"/>
  <c r="I432" i="17"/>
  <c r="I431" i="17"/>
  <c r="I430" i="17"/>
  <c r="I429" i="17"/>
  <c r="I428" i="17"/>
  <c r="I427" i="17"/>
  <c r="I426" i="17"/>
  <c r="I425" i="17"/>
  <c r="I424" i="17"/>
  <c r="I423" i="17"/>
  <c r="I422" i="17"/>
  <c r="I421" i="17"/>
  <c r="I420" i="17"/>
  <c r="I419" i="17"/>
  <c r="I418" i="17"/>
  <c r="I417" i="17"/>
  <c r="I416" i="17"/>
  <c r="I415" i="17"/>
  <c r="I414" i="17"/>
  <c r="I413" i="17"/>
  <c r="I412" i="17"/>
  <c r="I411" i="17"/>
  <c r="I410" i="17"/>
  <c r="I409" i="17"/>
  <c r="I408" i="17"/>
  <c r="I407" i="17"/>
  <c r="I406" i="17"/>
  <c r="I405" i="17"/>
  <c r="I404" i="17"/>
  <c r="I403" i="17"/>
  <c r="I402" i="17"/>
  <c r="I401" i="17"/>
  <c r="I400" i="17"/>
  <c r="I399" i="17"/>
  <c r="H510" i="17"/>
  <c r="H509" i="17"/>
  <c r="H508" i="17"/>
  <c r="H507" i="17"/>
  <c r="H506" i="17"/>
  <c r="H505" i="17"/>
  <c r="H504" i="17"/>
  <c r="H503" i="17"/>
  <c r="H502" i="17"/>
  <c r="H501" i="17"/>
  <c r="H500" i="17"/>
  <c r="H499" i="17"/>
  <c r="H498" i="17"/>
  <c r="H497" i="17"/>
  <c r="H496" i="17"/>
  <c r="H495" i="17"/>
  <c r="H494" i="17"/>
  <c r="H493" i="17"/>
  <c r="H492" i="17"/>
  <c r="H491" i="17"/>
  <c r="H490" i="17"/>
  <c r="H489" i="17"/>
  <c r="H488" i="17"/>
  <c r="H487" i="17"/>
  <c r="H486" i="17"/>
  <c r="H485" i="17"/>
  <c r="H484" i="17"/>
  <c r="H483" i="17"/>
  <c r="H482" i="17"/>
  <c r="H481" i="17"/>
  <c r="H480" i="17"/>
  <c r="H479" i="17"/>
  <c r="H478" i="17"/>
  <c r="H477" i="17"/>
  <c r="H476" i="17"/>
  <c r="H475" i="17"/>
  <c r="H474" i="17"/>
  <c r="H473" i="17"/>
  <c r="H472" i="17"/>
  <c r="H471" i="17"/>
  <c r="H470" i="17"/>
  <c r="H469" i="17"/>
  <c r="H468" i="17"/>
  <c r="H467" i="17"/>
  <c r="H466" i="17"/>
  <c r="H465" i="17"/>
  <c r="H464" i="17"/>
  <c r="H463" i="17"/>
  <c r="H462" i="17"/>
  <c r="H461" i="17"/>
  <c r="H460" i="17"/>
  <c r="H459" i="17"/>
  <c r="H458" i="17"/>
  <c r="H457" i="17"/>
  <c r="H456" i="17"/>
  <c r="H455" i="17"/>
  <c r="H454" i="17"/>
  <c r="H453" i="17"/>
  <c r="H452" i="17"/>
  <c r="H451" i="17"/>
  <c r="H450" i="17"/>
  <c r="H449" i="17"/>
  <c r="H448" i="17"/>
  <c r="H447" i="17"/>
  <c r="H446" i="17"/>
  <c r="H445" i="17"/>
  <c r="H444" i="17"/>
  <c r="H443" i="17"/>
  <c r="H442" i="17"/>
  <c r="H441" i="17"/>
  <c r="H440" i="17"/>
  <c r="H439" i="17"/>
  <c r="H438" i="17"/>
  <c r="H437" i="17"/>
  <c r="H436" i="17"/>
  <c r="H435" i="17"/>
  <c r="H434" i="17"/>
  <c r="H433" i="17"/>
  <c r="H432" i="17"/>
  <c r="H431" i="17"/>
  <c r="H430" i="17"/>
  <c r="H429" i="17"/>
  <c r="H428" i="17"/>
  <c r="H427" i="17"/>
  <c r="H426" i="17"/>
  <c r="H425" i="17"/>
  <c r="H424" i="17"/>
  <c r="H423" i="17"/>
  <c r="H422" i="17"/>
  <c r="H421" i="17"/>
  <c r="H420" i="17"/>
  <c r="H419" i="17"/>
  <c r="H418" i="17"/>
  <c r="H417" i="17"/>
  <c r="H416" i="17"/>
  <c r="H415" i="17"/>
  <c r="H414" i="17"/>
  <c r="H413" i="17"/>
  <c r="H412" i="17"/>
  <c r="H411" i="17"/>
  <c r="H410" i="17"/>
  <c r="H409" i="17"/>
  <c r="H408" i="17"/>
  <c r="H407" i="17"/>
  <c r="H406" i="17"/>
  <c r="H405" i="17"/>
  <c r="H404" i="17"/>
  <c r="H403" i="17"/>
  <c r="H402" i="17"/>
  <c r="H401" i="17"/>
  <c r="H400" i="17"/>
  <c r="H399" i="17"/>
  <c r="G504" i="17"/>
  <c r="G503" i="17"/>
  <c r="G502" i="17"/>
  <c r="G501" i="17"/>
  <c r="G500" i="17"/>
  <c r="G499" i="17"/>
  <c r="G498" i="17"/>
  <c r="G497" i="17"/>
  <c r="G496" i="17"/>
  <c r="G495" i="17"/>
  <c r="G494" i="17"/>
  <c r="G493" i="17"/>
  <c r="G492" i="17"/>
  <c r="G491" i="17"/>
  <c r="G490" i="17"/>
  <c r="G489" i="17"/>
  <c r="G488" i="17"/>
  <c r="G487" i="17"/>
  <c r="G486" i="17"/>
  <c r="G485" i="17"/>
  <c r="G484" i="17"/>
  <c r="G483" i="17"/>
  <c r="G482" i="17"/>
  <c r="G481" i="17"/>
  <c r="G480" i="17"/>
  <c r="G479" i="17"/>
  <c r="G478" i="17"/>
  <c r="G477" i="17"/>
  <c r="G476" i="17"/>
  <c r="G475" i="17"/>
  <c r="G474" i="17"/>
  <c r="G473" i="17"/>
  <c r="G472" i="17"/>
  <c r="G471" i="17"/>
  <c r="G470" i="17"/>
  <c r="G469" i="17"/>
  <c r="G468" i="17"/>
  <c r="G467" i="17"/>
  <c r="G459" i="17"/>
  <c r="G458" i="17"/>
  <c r="G457" i="17"/>
  <c r="G456" i="17"/>
  <c r="G455" i="17"/>
  <c r="G454" i="17"/>
  <c r="G453" i="17"/>
  <c r="G450" i="17"/>
  <c r="G448" i="17"/>
  <c r="G446" i="17"/>
  <c r="G444" i="17"/>
  <c r="G442" i="17"/>
  <c r="G441" i="17"/>
  <c r="G440" i="17"/>
  <c r="G439" i="17"/>
  <c r="G438" i="17"/>
  <c r="G437" i="17"/>
  <c r="G436" i="17"/>
  <c r="G435" i="17"/>
  <c r="G434" i="17"/>
  <c r="G433" i="17"/>
  <c r="G432" i="17"/>
  <c r="G431" i="17"/>
  <c r="G430" i="17"/>
  <c r="G429" i="17"/>
  <c r="G428" i="17"/>
  <c r="G427" i="17"/>
  <c r="G426" i="17"/>
  <c r="G425" i="17"/>
  <c r="G424" i="17"/>
  <c r="G423" i="17"/>
  <c r="G422" i="17"/>
  <c r="G421" i="17"/>
  <c r="G420" i="17"/>
  <c r="G419" i="17"/>
  <c r="G418" i="17"/>
  <c r="G417" i="17"/>
  <c r="G416" i="17"/>
  <c r="G415" i="17"/>
  <c r="G414" i="17"/>
  <c r="G413" i="17"/>
  <c r="G412" i="17"/>
  <c r="G411" i="17"/>
  <c r="G410" i="17"/>
  <c r="G407" i="17"/>
  <c r="G405" i="17"/>
  <c r="G403" i="17"/>
  <c r="G402" i="17"/>
  <c r="G401" i="17"/>
  <c r="G400" i="17"/>
  <c r="G399" i="17"/>
  <c r="F510" i="17"/>
  <c r="F509" i="17"/>
  <c r="F508" i="17"/>
  <c r="F507" i="17"/>
  <c r="F506" i="17"/>
  <c r="F505" i="17"/>
  <c r="F504" i="17"/>
  <c r="F503" i="17"/>
  <c r="F502" i="17"/>
  <c r="F501" i="17"/>
  <c r="F500" i="17"/>
  <c r="F499" i="17"/>
  <c r="F498" i="17"/>
  <c r="F497" i="17"/>
  <c r="F496" i="17"/>
  <c r="F495" i="17"/>
  <c r="F494" i="17"/>
  <c r="F493" i="17"/>
  <c r="F492" i="17"/>
  <c r="F491" i="17"/>
  <c r="F490" i="17"/>
  <c r="F489" i="17"/>
  <c r="F488" i="17"/>
  <c r="F487" i="17"/>
  <c r="F486" i="17"/>
  <c r="F485" i="17"/>
  <c r="F484" i="17"/>
  <c r="F483" i="17"/>
  <c r="F482" i="17"/>
  <c r="F481" i="17"/>
  <c r="F480" i="17"/>
  <c r="F479" i="17"/>
  <c r="F478" i="17"/>
  <c r="F477" i="17"/>
  <c r="F476" i="17"/>
  <c r="F475" i="17"/>
  <c r="F474" i="17"/>
  <c r="F473" i="17"/>
  <c r="F472" i="17"/>
  <c r="F471" i="17"/>
  <c r="F470" i="17"/>
  <c r="F469" i="17"/>
  <c r="F468" i="17"/>
  <c r="F467" i="17"/>
  <c r="F466" i="17"/>
  <c r="F465" i="17"/>
  <c r="F464" i="17"/>
  <c r="F463" i="17"/>
  <c r="F462" i="17"/>
  <c r="F461" i="17"/>
  <c r="F460" i="17"/>
  <c r="F459" i="17"/>
  <c r="F458" i="17"/>
  <c r="F457" i="17"/>
  <c r="F456" i="17"/>
  <c r="F455" i="17"/>
  <c r="F454" i="17"/>
  <c r="F453" i="17"/>
  <c r="F452" i="17"/>
  <c r="F451" i="17"/>
  <c r="F450" i="17"/>
  <c r="F449" i="17"/>
  <c r="F448" i="17"/>
  <c r="F447" i="17"/>
  <c r="F446" i="17"/>
  <c r="F445" i="17"/>
  <c r="F444" i="17"/>
  <c r="F443" i="17"/>
  <c r="F442" i="17"/>
  <c r="F441" i="17"/>
  <c r="F440" i="17"/>
  <c r="F439" i="17"/>
  <c r="F438" i="17"/>
  <c r="F437" i="17"/>
  <c r="F436" i="17"/>
  <c r="F435" i="17"/>
  <c r="F434" i="17"/>
  <c r="F433" i="17"/>
  <c r="F432" i="17"/>
  <c r="F431" i="17"/>
  <c r="F430" i="17"/>
  <c r="F429" i="17"/>
  <c r="F428" i="17"/>
  <c r="F427" i="17"/>
  <c r="F426" i="17"/>
  <c r="F425" i="17"/>
  <c r="F424" i="17"/>
  <c r="F423" i="17"/>
  <c r="F422" i="17"/>
  <c r="F421" i="17"/>
  <c r="F420" i="17"/>
  <c r="F419" i="17"/>
  <c r="F418" i="17"/>
  <c r="F417" i="17"/>
  <c r="F416" i="17"/>
  <c r="F415" i="17"/>
  <c r="F414" i="17"/>
  <c r="F413" i="17"/>
  <c r="F412" i="17"/>
  <c r="F411" i="17"/>
  <c r="F410" i="17"/>
  <c r="F409" i="17"/>
  <c r="F408" i="17"/>
  <c r="F407" i="17"/>
  <c r="F406" i="17"/>
  <c r="F405" i="17"/>
  <c r="F404" i="17"/>
  <c r="F403" i="17"/>
  <c r="F402" i="17"/>
  <c r="F401" i="17"/>
  <c r="F400" i="17"/>
  <c r="F399" i="17"/>
  <c r="E510" i="17"/>
  <c r="E509" i="17"/>
  <c r="E508" i="17"/>
  <c r="E507" i="17"/>
  <c r="E506" i="17"/>
  <c r="E505" i="17"/>
  <c r="E504" i="17"/>
  <c r="E503" i="17"/>
  <c r="E502" i="17"/>
  <c r="E501" i="17"/>
  <c r="E500" i="17"/>
  <c r="E499" i="17"/>
  <c r="E498" i="17"/>
  <c r="E497" i="17"/>
  <c r="E496" i="17"/>
  <c r="E495" i="17"/>
  <c r="E494" i="17"/>
  <c r="E493" i="17"/>
  <c r="E492" i="17"/>
  <c r="E491" i="17"/>
  <c r="E490" i="17"/>
  <c r="E489" i="17"/>
  <c r="E488" i="17"/>
  <c r="E487" i="17"/>
  <c r="E486" i="17"/>
  <c r="E485" i="17"/>
  <c r="E484" i="17"/>
  <c r="E483" i="17"/>
  <c r="E482" i="17"/>
  <c r="E481" i="17"/>
  <c r="E480" i="17"/>
  <c r="E479" i="17"/>
  <c r="E478" i="17"/>
  <c r="E477" i="17"/>
  <c r="E476" i="17"/>
  <c r="E475" i="17"/>
  <c r="E474" i="17"/>
  <c r="E473" i="17"/>
  <c r="E472" i="17"/>
  <c r="E471" i="17"/>
  <c r="E470" i="17"/>
  <c r="E469" i="17"/>
  <c r="E468" i="17"/>
  <c r="E467" i="17"/>
  <c r="E466" i="17"/>
  <c r="E465" i="17"/>
  <c r="E464" i="17"/>
  <c r="E463" i="17"/>
  <c r="E462" i="17"/>
  <c r="E461" i="17"/>
  <c r="E460" i="17"/>
  <c r="E459" i="17"/>
  <c r="E458" i="17"/>
  <c r="E457" i="17"/>
  <c r="E456" i="17"/>
  <c r="E455" i="17"/>
  <c r="E454" i="17"/>
  <c r="E453" i="17"/>
  <c r="E452" i="17"/>
  <c r="E451" i="17"/>
  <c r="E450" i="17"/>
  <c r="E449" i="17"/>
  <c r="E448" i="17"/>
  <c r="E447" i="17"/>
  <c r="E446" i="17"/>
  <c r="E445" i="17"/>
  <c r="E444" i="17"/>
  <c r="E443" i="17"/>
  <c r="E442" i="17"/>
  <c r="E441" i="17"/>
  <c r="E440" i="17"/>
  <c r="E439" i="17"/>
  <c r="E438" i="17"/>
  <c r="E437" i="17"/>
  <c r="E436" i="17"/>
  <c r="E435" i="17"/>
  <c r="E434" i="17"/>
  <c r="E433" i="17"/>
  <c r="E432" i="17"/>
  <c r="E431" i="17"/>
  <c r="E430" i="17"/>
  <c r="E429" i="17"/>
  <c r="E428" i="17"/>
  <c r="E427" i="17"/>
  <c r="E426" i="17"/>
  <c r="E425" i="17"/>
  <c r="E424" i="17"/>
  <c r="E423" i="17"/>
  <c r="E422" i="17"/>
  <c r="E421" i="17"/>
  <c r="E420" i="17"/>
  <c r="E419" i="17"/>
  <c r="E418" i="17"/>
  <c r="E417" i="17"/>
  <c r="E416" i="17"/>
  <c r="E415" i="17"/>
  <c r="E414" i="17"/>
  <c r="E413" i="17"/>
  <c r="E412" i="17"/>
  <c r="E411" i="17"/>
  <c r="E410" i="17"/>
  <c r="E409" i="17"/>
  <c r="E408" i="17"/>
  <c r="E407" i="17"/>
  <c r="E406" i="17"/>
  <c r="E405" i="17"/>
  <c r="E404" i="17"/>
  <c r="E403" i="17"/>
  <c r="E402" i="17"/>
  <c r="E401" i="17"/>
  <c r="E400" i="17"/>
  <c r="E399" i="17"/>
  <c r="D510" i="17"/>
  <c r="D509" i="17"/>
  <c r="D508" i="17"/>
  <c r="D507" i="17"/>
  <c r="D506" i="17"/>
  <c r="D505" i="17"/>
  <c r="D504" i="17"/>
  <c r="D503" i="17"/>
  <c r="D502" i="17"/>
  <c r="D501" i="17"/>
  <c r="D500" i="17"/>
  <c r="D499" i="17"/>
  <c r="D498" i="17"/>
  <c r="D497" i="17"/>
  <c r="D496" i="17"/>
  <c r="D495" i="17"/>
  <c r="D494" i="17"/>
  <c r="D493" i="17"/>
  <c r="D492" i="17"/>
  <c r="D491" i="17"/>
  <c r="D490" i="17"/>
  <c r="D489" i="17"/>
  <c r="D488" i="17"/>
  <c r="D487" i="17"/>
  <c r="D486" i="17"/>
  <c r="D485" i="17"/>
  <c r="D484" i="17"/>
  <c r="D483" i="17"/>
  <c r="D482" i="17"/>
  <c r="D481" i="17"/>
  <c r="D480" i="17"/>
  <c r="D479" i="17"/>
  <c r="D478" i="17"/>
  <c r="D477" i="17"/>
  <c r="D476" i="17"/>
  <c r="D475" i="17"/>
  <c r="D474" i="17"/>
  <c r="D473" i="17"/>
  <c r="D472" i="17"/>
  <c r="D471" i="17"/>
  <c r="D470" i="17"/>
  <c r="D469" i="17"/>
  <c r="D468" i="17"/>
  <c r="D467" i="17"/>
  <c r="D466" i="17"/>
  <c r="D465" i="17"/>
  <c r="D464" i="17"/>
  <c r="D463" i="17"/>
  <c r="D462" i="17"/>
  <c r="D461" i="17"/>
  <c r="D460" i="17"/>
  <c r="D459" i="17"/>
  <c r="D458" i="17"/>
  <c r="D457" i="17"/>
  <c r="D456" i="17"/>
  <c r="D455" i="17"/>
  <c r="D454" i="17"/>
  <c r="D453" i="17"/>
  <c r="D452" i="17"/>
  <c r="D451" i="17"/>
  <c r="D450" i="17"/>
  <c r="D449" i="17"/>
  <c r="D448" i="17"/>
  <c r="D447" i="17"/>
  <c r="D446" i="17"/>
  <c r="D445" i="17"/>
  <c r="D444" i="17"/>
  <c r="D443" i="17"/>
  <c r="D442" i="17"/>
  <c r="D441" i="17"/>
  <c r="D440" i="17"/>
  <c r="D439" i="17"/>
  <c r="D438" i="17"/>
  <c r="D437" i="17"/>
  <c r="D436" i="17"/>
  <c r="D435" i="17"/>
  <c r="D434" i="17"/>
  <c r="D433" i="17"/>
  <c r="D432" i="17"/>
  <c r="D431" i="17"/>
  <c r="D430" i="17"/>
  <c r="D429" i="17"/>
  <c r="D428" i="17"/>
  <c r="D427" i="17"/>
  <c r="D426" i="17"/>
  <c r="D425" i="17"/>
  <c r="D424" i="17"/>
  <c r="D423" i="17"/>
  <c r="D422" i="17"/>
  <c r="D421" i="17"/>
  <c r="D420" i="17"/>
  <c r="D419" i="17"/>
  <c r="D418" i="17"/>
  <c r="D417" i="17"/>
  <c r="D416" i="17"/>
  <c r="D415" i="17"/>
  <c r="D414" i="17"/>
  <c r="D413" i="17"/>
  <c r="D412" i="17"/>
  <c r="D411" i="17"/>
  <c r="D410" i="17"/>
  <c r="D409" i="17"/>
  <c r="D408" i="17"/>
  <c r="D407" i="17"/>
  <c r="D406" i="17"/>
  <c r="D405" i="17"/>
  <c r="D404" i="17"/>
  <c r="D403" i="17"/>
  <c r="D402" i="17"/>
  <c r="D401" i="17"/>
  <c r="D400" i="17"/>
  <c r="D399" i="17"/>
  <c r="J398" i="17"/>
  <c r="J397" i="17"/>
  <c r="J396" i="17"/>
  <c r="J395" i="17"/>
  <c r="J394" i="17"/>
  <c r="J393" i="17"/>
  <c r="J392" i="17"/>
  <c r="J391" i="17"/>
  <c r="J390" i="17"/>
  <c r="J389" i="17"/>
  <c r="J388" i="17"/>
  <c r="J387" i="17"/>
  <c r="J386" i="17"/>
  <c r="J385" i="17"/>
  <c r="J384" i="17"/>
  <c r="J383" i="17"/>
  <c r="J382" i="17"/>
  <c r="J381" i="17"/>
  <c r="J380" i="17"/>
  <c r="J379" i="17"/>
  <c r="J378" i="17"/>
  <c r="J377" i="17"/>
  <c r="J376" i="17"/>
  <c r="J375" i="17"/>
  <c r="J374" i="17"/>
  <c r="J373" i="17"/>
  <c r="J372" i="17"/>
  <c r="J371" i="17"/>
  <c r="J370" i="17"/>
  <c r="J369" i="17"/>
  <c r="J368" i="17"/>
  <c r="J367" i="17"/>
  <c r="J366" i="17"/>
  <c r="J365" i="17"/>
  <c r="J364" i="17"/>
  <c r="J363" i="17"/>
  <c r="J362" i="17"/>
  <c r="J361" i="17"/>
  <c r="J360" i="17"/>
  <c r="J359" i="17"/>
  <c r="J358" i="17"/>
  <c r="J357" i="17"/>
  <c r="J356" i="17"/>
  <c r="J355" i="17"/>
  <c r="J354" i="17"/>
  <c r="J353" i="17"/>
  <c r="J352" i="17"/>
  <c r="J351" i="17"/>
  <c r="J350" i="17"/>
  <c r="J349" i="17"/>
  <c r="J348" i="17"/>
  <c r="J347" i="17"/>
  <c r="J346" i="17"/>
  <c r="J345" i="17"/>
  <c r="J344" i="17"/>
  <c r="J343" i="17"/>
  <c r="J342" i="17"/>
  <c r="J341" i="17"/>
  <c r="J340" i="17"/>
  <c r="J339" i="17"/>
  <c r="J338" i="17"/>
  <c r="J337" i="17"/>
  <c r="J336" i="17"/>
  <c r="J335" i="17"/>
  <c r="J334" i="17"/>
  <c r="J333" i="17"/>
  <c r="J332" i="17"/>
  <c r="J331" i="17"/>
  <c r="J330" i="17"/>
  <c r="J329" i="17"/>
  <c r="J328" i="17"/>
  <c r="J327" i="17"/>
  <c r="J326" i="17"/>
  <c r="J325" i="17"/>
  <c r="J324" i="17"/>
  <c r="J323" i="17"/>
  <c r="J322" i="17"/>
  <c r="J321" i="17"/>
  <c r="J320" i="17"/>
  <c r="I398" i="17"/>
  <c r="I397" i="17"/>
  <c r="I396" i="17"/>
  <c r="I395" i="17"/>
  <c r="I394" i="17"/>
  <c r="I393" i="17"/>
  <c r="I392" i="17"/>
  <c r="I391" i="17"/>
  <c r="I390" i="17"/>
  <c r="I389" i="17"/>
  <c r="I388" i="17"/>
  <c r="I387" i="17"/>
  <c r="I386" i="17"/>
  <c r="I385" i="17"/>
  <c r="I384" i="17"/>
  <c r="I383" i="17"/>
  <c r="I382" i="17"/>
  <c r="I381" i="17"/>
  <c r="I380" i="17"/>
  <c r="I379" i="17"/>
  <c r="I378" i="17"/>
  <c r="I377" i="17"/>
  <c r="I376" i="17"/>
  <c r="I375" i="17"/>
  <c r="I374" i="17"/>
  <c r="I373" i="17"/>
  <c r="I372" i="17"/>
  <c r="I371" i="17"/>
  <c r="I370" i="17"/>
  <c r="I369" i="17"/>
  <c r="I368" i="17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H398" i="17"/>
  <c r="H397" i="17"/>
  <c r="H396" i="17"/>
  <c r="H395" i="17"/>
  <c r="H394" i="17"/>
  <c r="H393" i="17"/>
  <c r="H392" i="17"/>
  <c r="H391" i="17"/>
  <c r="H390" i="17"/>
  <c r="H389" i="17"/>
  <c r="H388" i="17"/>
  <c r="H387" i="17"/>
  <c r="H386" i="17"/>
  <c r="H385" i="17"/>
  <c r="H384" i="17"/>
  <c r="H383" i="17"/>
  <c r="H382" i="17"/>
  <c r="H381" i="17"/>
  <c r="H380" i="17"/>
  <c r="H379" i="17"/>
  <c r="H378" i="17"/>
  <c r="H377" i="17"/>
  <c r="H376" i="17"/>
  <c r="H375" i="17"/>
  <c r="H374" i="17"/>
  <c r="H373" i="17"/>
  <c r="H372" i="17"/>
  <c r="H371" i="17"/>
  <c r="H370" i="17"/>
  <c r="H369" i="17"/>
  <c r="H368" i="17"/>
  <c r="H367" i="17"/>
  <c r="H366" i="17"/>
  <c r="H365" i="17"/>
  <c r="H364" i="17"/>
  <c r="H362" i="17"/>
  <c r="H361" i="17"/>
  <c r="H359" i="17"/>
  <c r="H358" i="17"/>
  <c r="H357" i="17"/>
  <c r="H356" i="17"/>
  <c r="H354" i="17"/>
  <c r="H353" i="17"/>
  <c r="H352" i="17"/>
  <c r="H351" i="17"/>
  <c r="H350" i="17"/>
  <c r="H349" i="17"/>
  <c r="H348" i="17"/>
  <c r="H347" i="17"/>
  <c r="H346" i="17"/>
  <c r="H345" i="17"/>
  <c r="H344" i="17"/>
  <c r="H343" i="17"/>
  <c r="H342" i="17"/>
  <c r="H341" i="17"/>
  <c r="H340" i="17"/>
  <c r="H339" i="17"/>
  <c r="H337" i="17"/>
  <c r="H336" i="17"/>
  <c r="H335" i="17"/>
  <c r="H334" i="17"/>
  <c r="H333" i="17"/>
  <c r="H332" i="17"/>
  <c r="H331" i="17"/>
  <c r="H330" i="17"/>
  <c r="H329" i="17"/>
  <c r="H328" i="17"/>
  <c r="H327" i="17"/>
  <c r="H326" i="17"/>
  <c r="H325" i="17"/>
  <c r="H324" i="17"/>
  <c r="H322" i="17"/>
  <c r="H321" i="17"/>
  <c r="H320" i="17"/>
  <c r="G398" i="17"/>
  <c r="G397" i="17"/>
  <c r="G396" i="17"/>
  <c r="G395" i="17"/>
  <c r="G394" i="17"/>
  <c r="G393" i="17"/>
  <c r="G392" i="17"/>
  <c r="G391" i="17"/>
  <c r="G390" i="17"/>
  <c r="G389" i="17"/>
  <c r="G388" i="17"/>
  <c r="G387" i="17"/>
  <c r="G386" i="17"/>
  <c r="G385" i="17"/>
  <c r="G384" i="17"/>
  <c r="G383" i="17"/>
  <c r="G382" i="17"/>
  <c r="G381" i="17"/>
  <c r="G380" i="17"/>
  <c r="G379" i="17"/>
  <c r="G378" i="17"/>
  <c r="G377" i="17"/>
  <c r="G376" i="17"/>
  <c r="G375" i="17"/>
  <c r="G374" i="17"/>
  <c r="G373" i="17"/>
  <c r="G372" i="17"/>
  <c r="G371" i="17"/>
  <c r="G370" i="17"/>
  <c r="G369" i="17"/>
  <c r="G368" i="17"/>
  <c r="G367" i="17"/>
  <c r="G366" i="17"/>
  <c r="G365" i="17"/>
  <c r="G364" i="17"/>
  <c r="G363" i="17"/>
  <c r="G362" i="17"/>
  <c r="G361" i="17"/>
  <c r="G360" i="17"/>
  <c r="G359" i="17"/>
  <c r="G358" i="17"/>
  <c r="G357" i="17"/>
  <c r="G356" i="17"/>
  <c r="G355" i="17"/>
  <c r="G354" i="17"/>
  <c r="G353" i="17"/>
  <c r="G352" i="17"/>
  <c r="G351" i="17"/>
  <c r="G350" i="17"/>
  <c r="G349" i="17"/>
  <c r="G348" i="17"/>
  <c r="G347" i="17"/>
  <c r="G346" i="17"/>
  <c r="G345" i="17"/>
  <c r="G344" i="17"/>
  <c r="G343" i="17"/>
  <c r="G342" i="17"/>
  <c r="G341" i="17"/>
  <c r="G340" i="17"/>
  <c r="G339" i="17"/>
  <c r="G338" i="17"/>
  <c r="G337" i="17"/>
  <c r="G336" i="17"/>
  <c r="G335" i="17"/>
  <c r="G334" i="17"/>
  <c r="G333" i="17"/>
  <c r="G332" i="17"/>
  <c r="G331" i="17"/>
  <c r="G330" i="17"/>
  <c r="G329" i="17"/>
  <c r="G328" i="17"/>
  <c r="G327" i="17"/>
  <c r="G326" i="17"/>
  <c r="G325" i="17"/>
  <c r="G324" i="17"/>
  <c r="G323" i="17"/>
  <c r="G322" i="17"/>
  <c r="G321" i="17"/>
  <c r="G320" i="17"/>
  <c r="F398" i="17"/>
  <c r="F397" i="17"/>
  <c r="F396" i="17"/>
  <c r="F395" i="17"/>
  <c r="F394" i="17"/>
  <c r="F393" i="17"/>
  <c r="F392" i="17"/>
  <c r="F391" i="17"/>
  <c r="F390" i="17"/>
  <c r="F389" i="17"/>
  <c r="F388" i="17"/>
  <c r="F387" i="17"/>
  <c r="F386" i="17"/>
  <c r="F385" i="17"/>
  <c r="F384" i="17"/>
  <c r="F383" i="17"/>
  <c r="F382" i="17"/>
  <c r="F381" i="17"/>
  <c r="F380" i="17"/>
  <c r="F379" i="17"/>
  <c r="F378" i="17"/>
  <c r="F377" i="17"/>
  <c r="F376" i="17"/>
  <c r="F375" i="17"/>
  <c r="F374" i="17"/>
  <c r="F373" i="17"/>
  <c r="F372" i="17"/>
  <c r="F371" i="17"/>
  <c r="F370" i="17"/>
  <c r="F369" i="17"/>
  <c r="F368" i="17"/>
  <c r="F367" i="17"/>
  <c r="F366" i="17"/>
  <c r="F365" i="17"/>
  <c r="F364" i="17"/>
  <c r="F363" i="17"/>
  <c r="F362" i="17"/>
  <c r="F361" i="17"/>
  <c r="F360" i="17"/>
  <c r="F359" i="17"/>
  <c r="F358" i="17"/>
  <c r="F357" i="17"/>
  <c r="F356" i="17"/>
  <c r="F355" i="17"/>
  <c r="F354" i="17"/>
  <c r="F353" i="17"/>
  <c r="F352" i="17"/>
  <c r="F351" i="17"/>
  <c r="F350" i="17"/>
  <c r="F349" i="17"/>
  <c r="F348" i="17"/>
  <c r="F347" i="17"/>
  <c r="F346" i="17"/>
  <c r="F345" i="17"/>
  <c r="F344" i="17"/>
  <c r="F343" i="17"/>
  <c r="F342" i="17"/>
  <c r="F341" i="17"/>
  <c r="F340" i="17"/>
  <c r="F339" i="17"/>
  <c r="F338" i="17"/>
  <c r="F337" i="17"/>
  <c r="F336" i="17"/>
  <c r="F335" i="17"/>
  <c r="F334" i="17"/>
  <c r="F333" i="17"/>
  <c r="F332" i="17"/>
  <c r="F331" i="17"/>
  <c r="F330" i="17"/>
  <c r="F329" i="17"/>
  <c r="F328" i="17"/>
  <c r="F327" i="17"/>
  <c r="F326" i="17"/>
  <c r="F325" i="17"/>
  <c r="F324" i="17"/>
  <c r="F323" i="17"/>
  <c r="F322" i="17"/>
  <c r="F321" i="17"/>
  <c r="F320" i="17"/>
  <c r="E398" i="17"/>
  <c r="E397" i="17"/>
  <c r="E396" i="17"/>
  <c r="E395" i="17"/>
  <c r="E394" i="17"/>
  <c r="E393" i="17"/>
  <c r="E392" i="17"/>
  <c r="E391" i="17"/>
  <c r="E390" i="17"/>
  <c r="E389" i="17"/>
  <c r="E388" i="17"/>
  <c r="E387" i="17"/>
  <c r="E386" i="17"/>
  <c r="E385" i="17"/>
  <c r="E384" i="17"/>
  <c r="E383" i="17"/>
  <c r="E382" i="17"/>
  <c r="E381" i="17"/>
  <c r="E380" i="17"/>
  <c r="E379" i="17"/>
  <c r="E378" i="17"/>
  <c r="E377" i="17"/>
  <c r="E376" i="17"/>
  <c r="E375" i="17"/>
  <c r="E374" i="17"/>
  <c r="E373" i="17"/>
  <c r="E372" i="17"/>
  <c r="E371" i="17"/>
  <c r="E370" i="17"/>
  <c r="E369" i="17"/>
  <c r="E368" i="17"/>
  <c r="E367" i="17"/>
  <c r="E366" i="17"/>
  <c r="E365" i="17"/>
  <c r="E364" i="17"/>
  <c r="E363" i="17"/>
  <c r="E362" i="17"/>
  <c r="E361" i="17"/>
  <c r="E360" i="17"/>
  <c r="E359" i="17"/>
  <c r="E358" i="17"/>
  <c r="E357" i="17"/>
  <c r="E356" i="17"/>
  <c r="E355" i="17"/>
  <c r="E354" i="17"/>
  <c r="E353" i="17"/>
  <c r="E352" i="17"/>
  <c r="E351" i="17"/>
  <c r="E350" i="17"/>
  <c r="E349" i="17"/>
  <c r="E348" i="17"/>
  <c r="E347" i="17"/>
  <c r="E346" i="17"/>
  <c r="E345" i="17"/>
  <c r="E344" i="17"/>
  <c r="E343" i="17"/>
  <c r="E342" i="17"/>
  <c r="E341" i="17"/>
  <c r="E340" i="17"/>
  <c r="E339" i="17"/>
  <c r="E338" i="17"/>
  <c r="E337" i="17"/>
  <c r="E336" i="17"/>
  <c r="E335" i="17"/>
  <c r="E334" i="17"/>
  <c r="E333" i="17"/>
  <c r="E332" i="17"/>
  <c r="E331" i="17"/>
  <c r="E330" i="17"/>
  <c r="E329" i="17"/>
  <c r="E328" i="17"/>
  <c r="E327" i="17"/>
  <c r="E326" i="17"/>
  <c r="E325" i="17"/>
  <c r="E324" i="17"/>
  <c r="E323" i="17"/>
  <c r="E322" i="17"/>
  <c r="E321" i="17"/>
  <c r="E320" i="17"/>
  <c r="D398" i="17"/>
  <c r="D397" i="17"/>
  <c r="D396" i="17"/>
  <c r="D395" i="17"/>
  <c r="D394" i="17"/>
  <c r="D393" i="17"/>
  <c r="D392" i="17"/>
  <c r="D391" i="17"/>
  <c r="D390" i="17"/>
  <c r="D389" i="17"/>
  <c r="D388" i="17"/>
  <c r="D387" i="17"/>
  <c r="D386" i="17"/>
  <c r="D385" i="17"/>
  <c r="D384" i="17"/>
  <c r="D383" i="17"/>
  <c r="D382" i="17"/>
  <c r="D381" i="17"/>
  <c r="D380" i="17"/>
  <c r="D379" i="17"/>
  <c r="D378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2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9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2" i="17"/>
  <c r="D321" i="17"/>
  <c r="D320" i="17"/>
  <c r="J319" i="17"/>
  <c r="J318" i="17"/>
  <c r="J317" i="17"/>
  <c r="J316" i="17"/>
  <c r="J315" i="17"/>
  <c r="J314" i="17"/>
  <c r="J313" i="17"/>
  <c r="J312" i="17"/>
  <c r="J311" i="17"/>
  <c r="J310" i="17"/>
  <c r="J309" i="17"/>
  <c r="J308" i="17"/>
  <c r="J307" i="17"/>
  <c r="J306" i="17"/>
  <c r="J305" i="17"/>
  <c r="J304" i="17"/>
  <c r="J303" i="17"/>
  <c r="J302" i="17"/>
  <c r="J301" i="17"/>
  <c r="J300" i="17"/>
  <c r="J299" i="17"/>
  <c r="J298" i="17"/>
  <c r="J297" i="17"/>
  <c r="J296" i="17"/>
  <c r="J295" i="17"/>
  <c r="J294" i="17"/>
  <c r="J293" i="17"/>
  <c r="J292" i="17"/>
  <c r="J291" i="17"/>
  <c r="J290" i="17"/>
  <c r="J289" i="17"/>
  <c r="J288" i="17"/>
  <c r="J287" i="17"/>
  <c r="J286" i="17"/>
  <c r="J285" i="17"/>
  <c r="J284" i="17"/>
  <c r="J283" i="17"/>
  <c r="J282" i="17"/>
  <c r="J281" i="17"/>
  <c r="J280" i="17"/>
  <c r="J279" i="17"/>
  <c r="J278" i="17"/>
  <c r="J277" i="17"/>
  <c r="J276" i="17"/>
  <c r="J275" i="17"/>
  <c r="J274" i="17"/>
  <c r="J273" i="17"/>
  <c r="J272" i="17"/>
  <c r="J271" i="17"/>
  <c r="J270" i="17"/>
  <c r="J269" i="17"/>
  <c r="J268" i="17"/>
  <c r="J267" i="17"/>
  <c r="J266" i="17"/>
  <c r="J265" i="17"/>
  <c r="J264" i="17"/>
  <c r="J263" i="17"/>
  <c r="J262" i="17"/>
  <c r="J261" i="17"/>
  <c r="J260" i="17"/>
  <c r="J259" i="17"/>
  <c r="J258" i="17"/>
  <c r="J257" i="17"/>
  <c r="J256" i="17"/>
  <c r="J255" i="17"/>
  <c r="J254" i="17"/>
  <c r="J253" i="17"/>
  <c r="J252" i="17"/>
  <c r="J251" i="17"/>
  <c r="J250" i="17"/>
  <c r="J249" i="17"/>
  <c r="J248" i="17"/>
  <c r="J247" i="17"/>
  <c r="J246" i="17"/>
  <c r="J245" i="17"/>
  <c r="J244" i="17"/>
  <c r="J243" i="17"/>
  <c r="J242" i="17"/>
  <c r="J241" i="17"/>
  <c r="J240" i="17"/>
  <c r="J239" i="17"/>
  <c r="J238" i="17"/>
  <c r="J237" i="17"/>
  <c r="J236" i="17"/>
  <c r="J235" i="17"/>
  <c r="J234" i="17"/>
  <c r="J233" i="17"/>
  <c r="J232" i="17"/>
  <c r="J231" i="17"/>
  <c r="J230" i="17"/>
  <c r="J229" i="17"/>
  <c r="J228" i="17"/>
  <c r="J227" i="17"/>
  <c r="J226" i="17"/>
  <c r="J225" i="17"/>
  <c r="J224" i="17"/>
  <c r="J223" i="17"/>
  <c r="J222" i="17"/>
  <c r="J221" i="17"/>
  <c r="J220" i="17"/>
  <c r="J219" i="17"/>
  <c r="J218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H319" i="17"/>
  <c r="H318" i="17"/>
  <c r="H317" i="17"/>
  <c r="H316" i="17"/>
  <c r="H315" i="17"/>
  <c r="H314" i="17"/>
  <c r="H313" i="17"/>
  <c r="H312" i="17"/>
  <c r="H311" i="17"/>
  <c r="H310" i="17"/>
  <c r="H309" i="17"/>
  <c r="H308" i="17"/>
  <c r="H307" i="17"/>
  <c r="H306" i="17"/>
  <c r="H305" i="17"/>
  <c r="H304" i="17"/>
  <c r="H303" i="17"/>
  <c r="H302" i="17"/>
  <c r="H301" i="17"/>
  <c r="H300" i="17"/>
  <c r="H299" i="17"/>
  <c r="H298" i="17"/>
  <c r="H297" i="17"/>
  <c r="H296" i="17"/>
  <c r="H295" i="17"/>
  <c r="H294" i="17"/>
  <c r="H293" i="17"/>
  <c r="H292" i="17"/>
  <c r="H291" i="17"/>
  <c r="H290" i="17"/>
  <c r="H289" i="17"/>
  <c r="H288" i="17"/>
  <c r="H287" i="17"/>
  <c r="H286" i="17"/>
  <c r="H285" i="17"/>
  <c r="H284" i="17"/>
  <c r="H283" i="17"/>
  <c r="H282" i="17"/>
  <c r="H281" i="17"/>
  <c r="H280" i="17"/>
  <c r="H279" i="17"/>
  <c r="H278" i="17"/>
  <c r="H277" i="17"/>
  <c r="H276" i="17"/>
  <c r="H275" i="17"/>
  <c r="H274" i="17"/>
  <c r="H273" i="17"/>
  <c r="H272" i="17"/>
  <c r="H271" i="17"/>
  <c r="H270" i="17"/>
  <c r="H269" i="17"/>
  <c r="H268" i="17"/>
  <c r="H267" i="17"/>
  <c r="H266" i="17"/>
  <c r="H265" i="17"/>
  <c r="H264" i="17"/>
  <c r="H263" i="17"/>
  <c r="H262" i="17"/>
  <c r="H261" i="17"/>
  <c r="H260" i="17"/>
  <c r="H259" i="17"/>
  <c r="H258" i="17"/>
  <c r="H257" i="17"/>
  <c r="H256" i="17"/>
  <c r="H255" i="17"/>
  <c r="H254" i="17"/>
  <c r="H253" i="17"/>
  <c r="H252" i="17"/>
  <c r="H251" i="17"/>
  <c r="H250" i="17"/>
  <c r="H249" i="17"/>
  <c r="H248" i="17"/>
  <c r="H247" i="17"/>
  <c r="H246" i="17"/>
  <c r="H245" i="17"/>
  <c r="H244" i="17"/>
  <c r="H243" i="17"/>
  <c r="H242" i="17"/>
  <c r="H241" i="17"/>
  <c r="H240" i="17"/>
  <c r="H239" i="17"/>
  <c r="H238" i="17"/>
  <c r="H237" i="17"/>
  <c r="H236" i="17"/>
  <c r="H235" i="17"/>
  <c r="H234" i="17"/>
  <c r="H233" i="17"/>
  <c r="H232" i="17"/>
  <c r="H231" i="17"/>
  <c r="H230" i="17"/>
  <c r="H229" i="17"/>
  <c r="H228" i="17"/>
  <c r="H227" i="17"/>
  <c r="H226" i="17"/>
  <c r="H225" i="17"/>
  <c r="H224" i="17"/>
  <c r="H223" i="17"/>
  <c r="H222" i="17"/>
  <c r="H221" i="17"/>
  <c r="H220" i="17"/>
  <c r="H219" i="17"/>
  <c r="H218" i="17"/>
  <c r="G319" i="17"/>
  <c r="G318" i="17"/>
  <c r="G317" i="17"/>
  <c r="G316" i="17"/>
  <c r="G315" i="17"/>
  <c r="G314" i="17"/>
  <c r="G313" i="17"/>
  <c r="G312" i="17"/>
  <c r="G311" i="17"/>
  <c r="G310" i="17"/>
  <c r="G309" i="17"/>
  <c r="G308" i="17"/>
  <c r="G307" i="17"/>
  <c r="G306" i="17"/>
  <c r="G305" i="17"/>
  <c r="G304" i="17"/>
  <c r="G303" i="17"/>
  <c r="G302" i="17"/>
  <c r="G301" i="17"/>
  <c r="G300" i="17"/>
  <c r="G299" i="17"/>
  <c r="G298" i="17"/>
  <c r="G297" i="17"/>
  <c r="G296" i="17"/>
  <c r="G295" i="17"/>
  <c r="G294" i="17"/>
  <c r="G293" i="17"/>
  <c r="G292" i="17"/>
  <c r="G291" i="17"/>
  <c r="G290" i="17"/>
  <c r="G289" i="17"/>
  <c r="G288" i="17"/>
  <c r="G287" i="17"/>
  <c r="G286" i="17"/>
  <c r="G285" i="17"/>
  <c r="G284" i="17"/>
  <c r="G283" i="17"/>
  <c r="G282" i="17"/>
  <c r="G281" i="17"/>
  <c r="G280" i="17"/>
  <c r="G279" i="17"/>
  <c r="G278" i="17"/>
  <c r="G277" i="17"/>
  <c r="G276" i="17"/>
  <c r="G275" i="17"/>
  <c r="G274" i="17"/>
  <c r="G273" i="17"/>
  <c r="G272" i="17"/>
  <c r="G271" i="17"/>
  <c r="G270" i="17"/>
  <c r="G269" i="17"/>
  <c r="G268" i="17"/>
  <c r="G267" i="17"/>
  <c r="G266" i="17"/>
  <c r="G265" i="17"/>
  <c r="G264" i="17"/>
  <c r="G263" i="17"/>
  <c r="G262" i="17"/>
  <c r="G261" i="17"/>
  <c r="G260" i="17"/>
  <c r="G259" i="17"/>
  <c r="G258" i="17"/>
  <c r="G257" i="17"/>
  <c r="G256" i="17"/>
  <c r="G255" i="17"/>
  <c r="G254" i="17"/>
  <c r="G253" i="17"/>
  <c r="G252" i="17"/>
  <c r="G251" i="17"/>
  <c r="G250" i="17"/>
  <c r="G249" i="17"/>
  <c r="G248" i="17"/>
  <c r="G247" i="17"/>
  <c r="G246" i="17"/>
  <c r="G245" i="17"/>
  <c r="G244" i="17"/>
  <c r="G243" i="17"/>
  <c r="G242" i="17"/>
  <c r="G241" i="17"/>
  <c r="G240" i="17"/>
  <c r="G239" i="17"/>
  <c r="G238" i="17"/>
  <c r="G237" i="17"/>
  <c r="G236" i="17"/>
  <c r="G235" i="17"/>
  <c r="G234" i="17"/>
  <c r="G233" i="17"/>
  <c r="G232" i="17"/>
  <c r="G231" i="17"/>
  <c r="G230" i="17"/>
  <c r="G229" i="17"/>
  <c r="G228" i="17"/>
  <c r="G227" i="17"/>
  <c r="G226" i="17"/>
  <c r="G225" i="17"/>
  <c r="G224" i="17"/>
  <c r="G223" i="17"/>
  <c r="G222" i="17"/>
  <c r="G221" i="17"/>
  <c r="G220" i="17"/>
  <c r="G219" i="17"/>
  <c r="G218" i="17"/>
  <c r="F319" i="17"/>
  <c r="F318" i="17"/>
  <c r="F317" i="17"/>
  <c r="F316" i="17"/>
  <c r="F315" i="17"/>
  <c r="F313" i="17"/>
  <c r="F312" i="17"/>
  <c r="F311" i="17"/>
  <c r="F310" i="17"/>
  <c r="F309" i="17"/>
  <c r="F308" i="17"/>
  <c r="F307" i="17"/>
  <c r="F306" i="17"/>
  <c r="F305" i="17"/>
  <c r="F304" i="17"/>
  <c r="F302" i="17"/>
  <c r="F301" i="17"/>
  <c r="F300" i="17"/>
  <c r="F299" i="17"/>
  <c r="F298" i="17"/>
  <c r="F297" i="17"/>
  <c r="F296" i="17"/>
  <c r="F295" i="17"/>
  <c r="F294" i="17"/>
  <c r="F293" i="17"/>
  <c r="F292" i="17"/>
  <c r="F291" i="17"/>
  <c r="F290" i="17"/>
  <c r="F289" i="17"/>
  <c r="F288" i="17"/>
  <c r="F287" i="17"/>
  <c r="F286" i="17"/>
  <c r="F285" i="17"/>
  <c r="F284" i="17"/>
  <c r="F283" i="17"/>
  <c r="F282" i="17"/>
  <c r="F281" i="17"/>
  <c r="F280" i="17"/>
  <c r="F279" i="17"/>
  <c r="F278" i="17"/>
  <c r="F277" i="17"/>
  <c r="F276" i="17"/>
  <c r="F275" i="17"/>
  <c r="F274" i="17"/>
  <c r="F273" i="17"/>
  <c r="F272" i="17"/>
  <c r="F271" i="17"/>
  <c r="F270" i="17"/>
  <c r="F269" i="17"/>
  <c r="F268" i="17"/>
  <c r="F267" i="17"/>
  <c r="F266" i="17"/>
  <c r="F265" i="17"/>
  <c r="F264" i="17"/>
  <c r="F263" i="17"/>
  <c r="F262" i="17"/>
  <c r="F261" i="17"/>
  <c r="F260" i="17"/>
  <c r="F259" i="17"/>
  <c r="F258" i="17"/>
  <c r="F257" i="17"/>
  <c r="F256" i="17"/>
  <c r="F255" i="17"/>
  <c r="F254" i="17"/>
  <c r="F253" i="17"/>
  <c r="F252" i="17"/>
  <c r="F251" i="17"/>
  <c r="F250" i="17"/>
  <c r="F249" i="17"/>
  <c r="F248" i="17"/>
  <c r="F247" i="17"/>
  <c r="F246" i="17"/>
  <c r="F245" i="17"/>
  <c r="F244" i="17"/>
  <c r="F243" i="17"/>
  <c r="F242" i="17"/>
  <c r="F241" i="17"/>
  <c r="F240" i="17"/>
  <c r="F239" i="17"/>
  <c r="F238" i="17"/>
  <c r="F237" i="17"/>
  <c r="F236" i="17"/>
  <c r="F235" i="17"/>
  <c r="F234" i="17"/>
  <c r="F233" i="17"/>
  <c r="F232" i="17"/>
  <c r="F231" i="17"/>
  <c r="F230" i="17"/>
  <c r="F229" i="17"/>
  <c r="F228" i="17"/>
  <c r="F227" i="17"/>
  <c r="F226" i="17"/>
  <c r="F225" i="17"/>
  <c r="F224" i="17"/>
  <c r="F223" i="17"/>
  <c r="F222" i="17"/>
  <c r="F221" i="17"/>
  <c r="F220" i="17"/>
  <c r="F219" i="17"/>
  <c r="F218" i="17"/>
  <c r="E319" i="17"/>
  <c r="E318" i="17"/>
  <c r="E317" i="17"/>
  <c r="E316" i="17"/>
  <c r="E315" i="17"/>
  <c r="E313" i="17"/>
  <c r="E312" i="17"/>
  <c r="E311" i="17"/>
  <c r="E310" i="17"/>
  <c r="E309" i="17"/>
  <c r="E308" i="17"/>
  <c r="E307" i="17"/>
  <c r="E306" i="17"/>
  <c r="E305" i="17"/>
  <c r="E304" i="17"/>
  <c r="E302" i="17"/>
  <c r="E301" i="17"/>
  <c r="E300" i="17"/>
  <c r="E299" i="17"/>
  <c r="E298" i="17"/>
  <c r="E297" i="17"/>
  <c r="E296" i="17"/>
  <c r="E295" i="17"/>
  <c r="E294" i="17"/>
  <c r="E293" i="17"/>
  <c r="E292" i="17"/>
  <c r="E291" i="17"/>
  <c r="E290" i="17"/>
  <c r="E289" i="17"/>
  <c r="E288" i="17"/>
  <c r="E287" i="17"/>
  <c r="E286" i="17"/>
  <c r="E285" i="17"/>
  <c r="E284" i="17"/>
  <c r="E283" i="17"/>
  <c r="E282" i="17"/>
  <c r="E281" i="17"/>
  <c r="E280" i="17"/>
  <c r="E279" i="17"/>
  <c r="E278" i="17"/>
  <c r="E277" i="17"/>
  <c r="E276" i="17"/>
  <c r="E275" i="17"/>
  <c r="E274" i="17"/>
  <c r="E273" i="17"/>
  <c r="E272" i="17"/>
  <c r="E271" i="17"/>
  <c r="E270" i="17"/>
  <c r="E269" i="17"/>
  <c r="E268" i="17"/>
  <c r="E267" i="17"/>
  <c r="E266" i="17"/>
  <c r="E265" i="17"/>
  <c r="E264" i="17"/>
  <c r="E263" i="17"/>
  <c r="E262" i="17"/>
  <c r="E261" i="17"/>
  <c r="E260" i="17"/>
  <c r="E259" i="17"/>
  <c r="E258" i="17"/>
  <c r="E257" i="17"/>
  <c r="E256" i="17"/>
  <c r="E255" i="17"/>
  <c r="E254" i="17"/>
  <c r="E253" i="17"/>
  <c r="E252" i="17"/>
  <c r="E251" i="17"/>
  <c r="E250" i="17"/>
  <c r="E249" i="17"/>
  <c r="E248" i="17"/>
  <c r="E247" i="17"/>
  <c r="E246" i="17"/>
  <c r="E245" i="17"/>
  <c r="E244" i="17"/>
  <c r="E243" i="17"/>
  <c r="E242" i="17"/>
  <c r="E241" i="17"/>
  <c r="E240" i="17"/>
  <c r="E239" i="17"/>
  <c r="E238" i="17"/>
  <c r="E237" i="17"/>
  <c r="E236" i="17"/>
  <c r="E235" i="17"/>
  <c r="E234" i="17"/>
  <c r="E233" i="17"/>
  <c r="E232" i="17"/>
  <c r="E231" i="17"/>
  <c r="E230" i="17"/>
  <c r="E229" i="17"/>
  <c r="E228" i="17"/>
  <c r="E227" i="17"/>
  <c r="E226" i="17"/>
  <c r="E225" i="17"/>
  <c r="E224" i="17"/>
  <c r="E223" i="17"/>
  <c r="E222" i="17"/>
  <c r="E221" i="17"/>
  <c r="E220" i="17"/>
  <c r="E219" i="17"/>
  <c r="E218" i="17"/>
  <c r="D319" i="17"/>
  <c r="D318" i="17"/>
  <c r="D317" i="17"/>
  <c r="D316" i="17"/>
  <c r="D315" i="17"/>
  <c r="D313" i="17"/>
  <c r="D312" i="17"/>
  <c r="D311" i="17"/>
  <c r="D310" i="17"/>
  <c r="D309" i="17"/>
  <c r="D308" i="17"/>
  <c r="D307" i="17"/>
  <c r="D306" i="17"/>
  <c r="D305" i="17"/>
  <c r="D304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2" i="17"/>
  <c r="H101" i="17"/>
  <c r="H100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H4" i="17"/>
  <c r="H3" i="17"/>
  <c r="H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3" i="17"/>
  <c r="G2" i="17"/>
  <c r="F101" i="17"/>
  <c r="F100" i="17"/>
  <c r="F99" i="17"/>
  <c r="F98" i="17"/>
  <c r="F97" i="17"/>
  <c r="F96" i="17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3" i="17"/>
  <c r="F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D99" i="17"/>
  <c r="D100" i="17"/>
  <c r="D101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Q26" i="17" l="1"/>
  <c r="O26" i="17"/>
  <c r="P26" i="17"/>
  <c r="S23" i="17"/>
  <c r="T23" i="17"/>
  <c r="R23" i="17"/>
  <c r="T24" i="17"/>
  <c r="R24" i="17"/>
  <c r="S24" i="17"/>
  <c r="S25" i="17"/>
  <c r="T25" i="17"/>
  <c r="R25" i="17"/>
  <c r="T26" i="17"/>
  <c r="R26" i="17"/>
  <c r="S26" i="17"/>
  <c r="V23" i="17"/>
  <c r="W23" i="17"/>
  <c r="U23" i="17"/>
  <c r="W24" i="17"/>
  <c r="U24" i="17"/>
  <c r="V24" i="17"/>
  <c r="V25" i="17"/>
  <c r="W25" i="17"/>
  <c r="U25" i="17"/>
  <c r="W26" i="17"/>
  <c r="U26" i="17"/>
  <c r="V26" i="17"/>
  <c r="Y23" i="17"/>
  <c r="X23" i="17"/>
  <c r="Z23" i="17"/>
  <c r="Y24" i="17"/>
  <c r="X24" i="17"/>
  <c r="Z24" i="17"/>
  <c r="Y25" i="17"/>
  <c r="X25" i="17"/>
  <c r="Z25" i="17"/>
  <c r="Y26" i="17"/>
  <c r="X26" i="17"/>
  <c r="Z26" i="17"/>
  <c r="AC23" i="17"/>
  <c r="AA23" i="17"/>
  <c r="AB23" i="17"/>
  <c r="AC25" i="17"/>
  <c r="AA25" i="17"/>
  <c r="AB25" i="17"/>
  <c r="AA26" i="17"/>
  <c r="AC26" i="17"/>
  <c r="AB26" i="17"/>
  <c r="AF23" i="17"/>
  <c r="AE23" i="17"/>
  <c r="AD23" i="17"/>
  <c r="AF25" i="17"/>
  <c r="AE25" i="17"/>
  <c r="AD25" i="17"/>
  <c r="AE26" i="17"/>
  <c r="AF26" i="17"/>
  <c r="AD26" i="17"/>
  <c r="AI23" i="17"/>
  <c r="AH23" i="17"/>
  <c r="AG23" i="17"/>
  <c r="AH24" i="17"/>
  <c r="AI24" i="17"/>
  <c r="AG24" i="17"/>
  <c r="AI25" i="17"/>
  <c r="AH25" i="17"/>
  <c r="AG25" i="17"/>
  <c r="AH26" i="17"/>
  <c r="AI26" i="17"/>
  <c r="AG26" i="17"/>
  <c r="Q23" i="17"/>
  <c r="P23" i="17"/>
  <c r="O23" i="17"/>
  <c r="Q24" i="17"/>
  <c r="O24" i="17"/>
  <c r="P24" i="17"/>
  <c r="Q25" i="17"/>
  <c r="P25" i="17"/>
  <c r="O25" i="17"/>
  <c r="AA24" i="17"/>
  <c r="AC24" i="17"/>
  <c r="AB24" i="17"/>
  <c r="AE24" i="17"/>
  <c r="AF24" i="17"/>
  <c r="AD24" i="17"/>
  <c r="Q19" i="17"/>
  <c r="P19" i="17"/>
  <c r="O19" i="17"/>
  <c r="Q21" i="17"/>
  <c r="P21" i="17"/>
  <c r="O21" i="17"/>
  <c r="Q22" i="17"/>
  <c r="O22" i="17"/>
  <c r="P22" i="17"/>
  <c r="S19" i="17"/>
  <c r="T19" i="17"/>
  <c r="R19" i="17"/>
  <c r="S21" i="17"/>
  <c r="R21" i="17"/>
  <c r="T21" i="17"/>
  <c r="T22" i="17"/>
  <c r="R22" i="17"/>
  <c r="S22" i="17"/>
  <c r="V19" i="17"/>
  <c r="W19" i="17"/>
  <c r="U19" i="17"/>
  <c r="V21" i="17"/>
  <c r="W21" i="17"/>
  <c r="U21" i="17"/>
  <c r="W22" i="17"/>
  <c r="U22" i="17"/>
  <c r="V22" i="17"/>
  <c r="Y19" i="17"/>
  <c r="X19" i="17"/>
  <c r="Z19" i="17"/>
  <c r="Y21" i="17"/>
  <c r="X21" i="17"/>
  <c r="Z21" i="17"/>
  <c r="AA20" i="17"/>
  <c r="AC20" i="17"/>
  <c r="AB20" i="17"/>
  <c r="AE20" i="17"/>
  <c r="AF20" i="17"/>
  <c r="AD20" i="17"/>
  <c r="AH20" i="17"/>
  <c r="AI20" i="17"/>
  <c r="AG20" i="17"/>
  <c r="Q20" i="17"/>
  <c r="O20" i="17"/>
  <c r="P20" i="17"/>
  <c r="T20" i="17"/>
  <c r="R20" i="17"/>
  <c r="S20" i="17"/>
  <c r="W20" i="17"/>
  <c r="U20" i="17"/>
  <c r="V20" i="17"/>
  <c r="Y20" i="17"/>
  <c r="X20" i="17"/>
  <c r="Z20" i="17"/>
  <c r="Y22" i="17"/>
  <c r="X22" i="17"/>
  <c r="Z22" i="17"/>
  <c r="AC19" i="17"/>
  <c r="AA19" i="17"/>
  <c r="AB19" i="17"/>
  <c r="AC21" i="17"/>
  <c r="AA21" i="17"/>
  <c r="AB21" i="17"/>
  <c r="AA22" i="17"/>
  <c r="AC22" i="17"/>
  <c r="AB22" i="17"/>
  <c r="AF19" i="17"/>
  <c r="AE19" i="17"/>
  <c r="AD19" i="17"/>
  <c r="AF21" i="17"/>
  <c r="AE21" i="17"/>
  <c r="AD21" i="17"/>
  <c r="AE22" i="17"/>
  <c r="AF22" i="17"/>
  <c r="AD22" i="17"/>
  <c r="AI19" i="17"/>
  <c r="AH19" i="17"/>
  <c r="AG19" i="17"/>
  <c r="AI21" i="17"/>
  <c r="AH21" i="17"/>
  <c r="AG21" i="17"/>
  <c r="AH22" i="17"/>
  <c r="AI22" i="17"/>
  <c r="AG22" i="17"/>
  <c r="Q14" i="17"/>
  <c r="O14" i="17"/>
  <c r="P14" i="17"/>
  <c r="S11" i="17"/>
  <c r="T11" i="17"/>
  <c r="R11" i="17"/>
  <c r="T12" i="17"/>
  <c r="R12" i="17"/>
  <c r="S12" i="17"/>
  <c r="T14" i="17"/>
  <c r="R14" i="17"/>
  <c r="S14" i="17"/>
  <c r="V11" i="17"/>
  <c r="W11" i="17"/>
  <c r="U11" i="17"/>
  <c r="W12" i="17"/>
  <c r="U12" i="17"/>
  <c r="V12" i="17"/>
  <c r="W14" i="17"/>
  <c r="U14" i="17"/>
  <c r="V14" i="17"/>
  <c r="Y11" i="17"/>
  <c r="X11" i="17"/>
  <c r="Z11" i="17"/>
  <c r="Y12" i="17"/>
  <c r="X12" i="17"/>
  <c r="Z12" i="17"/>
  <c r="Y14" i="17"/>
  <c r="X14" i="17"/>
  <c r="Z14" i="17"/>
  <c r="AC11" i="17"/>
  <c r="AA11" i="17"/>
  <c r="AB11" i="17"/>
  <c r="AA12" i="17"/>
  <c r="AC12" i="17"/>
  <c r="AB12" i="17"/>
  <c r="AA14" i="17"/>
  <c r="AC14" i="17"/>
  <c r="AB14" i="17"/>
  <c r="AF11" i="17"/>
  <c r="AE11" i="17"/>
  <c r="AD11" i="17"/>
  <c r="AE12" i="17"/>
  <c r="AF12" i="17"/>
  <c r="AD12" i="17"/>
  <c r="AE14" i="17"/>
  <c r="AF14" i="17"/>
  <c r="AD14" i="17"/>
  <c r="AI11" i="17"/>
  <c r="AH11" i="17"/>
  <c r="AG11" i="17"/>
  <c r="AH12" i="17"/>
  <c r="AI12" i="17"/>
  <c r="AG12" i="17"/>
  <c r="AH14" i="17"/>
  <c r="AI14" i="17"/>
  <c r="AG14" i="17"/>
  <c r="Q11" i="17"/>
  <c r="P11" i="17"/>
  <c r="O11" i="17"/>
  <c r="Q12" i="17"/>
  <c r="O12" i="17"/>
  <c r="P12" i="17"/>
  <c r="S13" i="17"/>
  <c r="T13" i="17"/>
  <c r="R13" i="17"/>
  <c r="V13" i="17"/>
  <c r="W13" i="17"/>
  <c r="U13" i="17"/>
  <c r="Y13" i="17"/>
  <c r="X13" i="17"/>
  <c r="Z13" i="17"/>
  <c r="AC13" i="17"/>
  <c r="AA13" i="17"/>
  <c r="AB13" i="17"/>
  <c r="AF13" i="17"/>
  <c r="AE13" i="17"/>
  <c r="AD13" i="17"/>
  <c r="AI13" i="17"/>
  <c r="AH13" i="17"/>
  <c r="AG13" i="17"/>
  <c r="AF3" i="7"/>
  <c r="AF4" i="7" s="1"/>
  <c r="AF5" i="7" s="1"/>
  <c r="AF6" i="7" s="1"/>
  <c r="AF7" i="7" s="1"/>
  <c r="AF8" i="7" s="1"/>
  <c r="AF9" i="7" s="1"/>
  <c r="AF10" i="7" s="1"/>
  <c r="AF11" i="7" s="1"/>
  <c r="AF12" i="7" s="1"/>
  <c r="AF13" i="7" s="1"/>
  <c r="AF14" i="7" s="1"/>
  <c r="AF15" i="7" s="1"/>
  <c r="AF16" i="7" s="1"/>
  <c r="AF17" i="7" s="1"/>
  <c r="AF18" i="7" s="1"/>
  <c r="AF19" i="7" s="1"/>
  <c r="AF20" i="7" s="1"/>
  <c r="AF21" i="7" s="1"/>
  <c r="AF22" i="7" s="1"/>
  <c r="AF23" i="7" s="1"/>
  <c r="AF24" i="7" s="1"/>
  <c r="AF25" i="7" s="1"/>
  <c r="AF26" i="7" s="1"/>
  <c r="AF27" i="7" s="1"/>
  <c r="AF28" i="7" s="1"/>
  <c r="AF29" i="7" s="1"/>
  <c r="AF30" i="7" s="1"/>
  <c r="AF31" i="7" s="1"/>
  <c r="AF32" i="7" s="1"/>
  <c r="AF33" i="7" s="1"/>
  <c r="AF34" i="7" s="1"/>
  <c r="AF35" i="7" s="1"/>
  <c r="AF36" i="7" s="1"/>
  <c r="AF37" i="7" s="1"/>
  <c r="AF38" i="7" s="1"/>
  <c r="AF39" i="7" s="1"/>
  <c r="AF40" i="7" s="1"/>
  <c r="AF41" i="7" s="1"/>
  <c r="AF42" i="7" s="1"/>
  <c r="AF43" i="7" s="1"/>
  <c r="AF44" i="7" s="1"/>
  <c r="AF45" i="7" s="1"/>
  <c r="AF46" i="7" s="1"/>
  <c r="AF47" i="7" s="1"/>
  <c r="AF48" i="7" s="1"/>
  <c r="AF49" i="7" s="1"/>
  <c r="AF50" i="7" s="1"/>
  <c r="AF51" i="7" s="1"/>
  <c r="AF52" i="7" s="1"/>
  <c r="AF53" i="7" s="1"/>
  <c r="AF54" i="7" s="1"/>
  <c r="AF55" i="7" s="1"/>
  <c r="AF56" i="7" s="1"/>
  <c r="AF57" i="7" s="1"/>
  <c r="AF58" i="7" s="1"/>
  <c r="AF59" i="7" s="1"/>
  <c r="AF60" i="7" s="1"/>
  <c r="AF61" i="7" s="1"/>
  <c r="AF62" i="7" s="1"/>
  <c r="AF63" i="7" s="1"/>
  <c r="AF64" i="7" s="1"/>
  <c r="AF65" i="7" s="1"/>
  <c r="AF66" i="7" s="1"/>
  <c r="AF67" i="7" s="1"/>
  <c r="AF68" i="7" s="1"/>
  <c r="AF69" i="7" s="1"/>
  <c r="AF70" i="7" s="1"/>
  <c r="AF71" i="7" s="1"/>
  <c r="AF72" i="7" s="1"/>
  <c r="AF73" i="7" s="1"/>
  <c r="AF74" i="7" s="1"/>
  <c r="AF75" i="7" s="1"/>
  <c r="AF76" i="7" s="1"/>
  <c r="AF77" i="7" s="1"/>
  <c r="AF78" i="7" s="1"/>
  <c r="AF79" i="7" s="1"/>
  <c r="AF80" i="7" s="1"/>
  <c r="AF81" i="7" s="1"/>
  <c r="AF82" i="7" s="1"/>
  <c r="AF83" i="7" s="1"/>
  <c r="AF84" i="7" s="1"/>
  <c r="AF85" i="7" s="1"/>
  <c r="AF86" i="7" s="1"/>
  <c r="AF87" i="7" s="1"/>
  <c r="AF88" i="7" s="1"/>
  <c r="AF89" i="7" s="1"/>
  <c r="AF90" i="7" s="1"/>
  <c r="AF91" i="7" s="1"/>
  <c r="AF92" i="7" s="1"/>
  <c r="AF93" i="7" s="1"/>
  <c r="AF94" i="7" s="1"/>
  <c r="AF95" i="7" s="1"/>
  <c r="AF96" i="7" s="1"/>
  <c r="AF97" i="7" s="1"/>
  <c r="AF98" i="7" s="1"/>
  <c r="AF99" i="7" s="1"/>
  <c r="AF100" i="7" s="1"/>
  <c r="AF101" i="7" s="1"/>
  <c r="AF102" i="7" s="1"/>
  <c r="AF103" i="7" s="1"/>
  <c r="AF104" i="7" s="1"/>
  <c r="AF105" i="7" s="1"/>
  <c r="AF106" i="7" s="1"/>
  <c r="AF107" i="7" s="1"/>
  <c r="AF108" i="7" s="1"/>
  <c r="AF109" i="7" s="1"/>
  <c r="AF110" i="7" s="1"/>
  <c r="AF111" i="7" s="1"/>
  <c r="AF112" i="7" s="1"/>
  <c r="AF113" i="7" s="1"/>
  <c r="Z74" i="7" l="1"/>
  <c r="AA74" i="7" s="1"/>
  <c r="Z75" i="7"/>
  <c r="Z76" i="7"/>
  <c r="Z77" i="7"/>
  <c r="AA77" i="7" s="1"/>
  <c r="Z78" i="7"/>
  <c r="AA78" i="7" s="1"/>
  <c r="Z79" i="7"/>
  <c r="AA79" i="7" s="1"/>
  <c r="Z80" i="7"/>
  <c r="AA80" i="7" s="1"/>
  <c r="Z81" i="7"/>
  <c r="AA81" i="7" s="1"/>
  <c r="Z82" i="7"/>
  <c r="Z83" i="7"/>
  <c r="Z84" i="7"/>
  <c r="AA84" i="7" s="1"/>
  <c r="Z85" i="7"/>
  <c r="Z86" i="7"/>
  <c r="Z87" i="7"/>
  <c r="AA87" i="7" s="1"/>
  <c r="Z88" i="7"/>
  <c r="AA88" i="7" s="1"/>
  <c r="Z89" i="7"/>
  <c r="AA89" i="7" s="1"/>
  <c r="Z90" i="7"/>
  <c r="Z91" i="7"/>
  <c r="AA91" i="7" s="1"/>
  <c r="Z92" i="7"/>
  <c r="AA92" i="7" s="1"/>
  <c r="Z93" i="7"/>
  <c r="Z94" i="7"/>
  <c r="AA94" i="7" s="1"/>
  <c r="Z95" i="7"/>
  <c r="Z97" i="7"/>
  <c r="AA97" i="7" s="1"/>
  <c r="Z100" i="7"/>
  <c r="AA100" i="7" s="1"/>
  <c r="Z103" i="7"/>
  <c r="AA103" i="7" s="1"/>
  <c r="Z108" i="7"/>
  <c r="AA108" i="7" s="1"/>
  <c r="Z112" i="7"/>
  <c r="AA112" i="7" s="1"/>
  <c r="R75" i="7"/>
  <c r="AA75" i="7" s="1"/>
  <c r="R76" i="7"/>
  <c r="AA76" i="7" s="1"/>
  <c r="R82" i="7"/>
  <c r="R83" i="7"/>
  <c r="R85" i="7"/>
  <c r="AA85" i="7" s="1"/>
  <c r="R86" i="7"/>
  <c r="AA86" i="7" s="1"/>
  <c r="R90" i="7"/>
  <c r="AA90" i="7" s="1"/>
  <c r="R93" i="7"/>
  <c r="R95" i="7"/>
  <c r="AA95" i="7" s="1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O102" i="7" s="1"/>
  <c r="AE102" i="7" s="1"/>
  <c r="N103" i="7"/>
  <c r="N104" i="7"/>
  <c r="N105" i="7"/>
  <c r="N106" i="7"/>
  <c r="N107" i="7"/>
  <c r="N108" i="7"/>
  <c r="N109" i="7"/>
  <c r="N110" i="7"/>
  <c r="N111" i="7"/>
  <c r="N112" i="7"/>
  <c r="N113" i="7"/>
  <c r="I74" i="7"/>
  <c r="I75" i="7"/>
  <c r="O75" i="7" s="1"/>
  <c r="I76" i="7"/>
  <c r="O76" i="7" s="1"/>
  <c r="I77" i="7"/>
  <c r="I78" i="7"/>
  <c r="I79" i="7"/>
  <c r="I80" i="7"/>
  <c r="I81" i="7"/>
  <c r="I82" i="7"/>
  <c r="O82" i="7" s="1"/>
  <c r="I83" i="7"/>
  <c r="O83" i="7" s="1"/>
  <c r="I84" i="7"/>
  <c r="I85" i="7"/>
  <c r="O85" i="7" s="1"/>
  <c r="I86" i="7"/>
  <c r="O86" i="7" s="1"/>
  <c r="I87" i="7"/>
  <c r="I88" i="7"/>
  <c r="I89" i="7"/>
  <c r="I90" i="7"/>
  <c r="O90" i="7" s="1"/>
  <c r="I91" i="7"/>
  <c r="I92" i="7"/>
  <c r="I93" i="7"/>
  <c r="O93" i="7" s="1"/>
  <c r="I94" i="7"/>
  <c r="I95" i="7"/>
  <c r="O95" i="7" s="1"/>
  <c r="I96" i="7"/>
  <c r="I97" i="7"/>
  <c r="I98" i="7"/>
  <c r="I99" i="7"/>
  <c r="I100" i="7"/>
  <c r="I101" i="7"/>
  <c r="I103" i="7"/>
  <c r="I104" i="7"/>
  <c r="I105" i="7"/>
  <c r="I106" i="7"/>
  <c r="I107" i="7"/>
  <c r="I108" i="7"/>
  <c r="O108" i="7" s="1"/>
  <c r="I109" i="7"/>
  <c r="I110" i="7"/>
  <c r="I111" i="7"/>
  <c r="I112" i="7"/>
  <c r="I113" i="7"/>
  <c r="AJ3" i="6"/>
  <c r="AJ4" i="6" s="1"/>
  <c r="AJ5" i="6" s="1"/>
  <c r="AJ6" i="6" s="1"/>
  <c r="AJ7" i="6" s="1"/>
  <c r="AJ8" i="6" s="1"/>
  <c r="AJ9" i="6" s="1"/>
  <c r="AJ10" i="6" s="1"/>
  <c r="AJ11" i="6" s="1"/>
  <c r="AJ12" i="6" s="1"/>
  <c r="AJ13" i="6" s="1"/>
  <c r="AJ14" i="6" s="1"/>
  <c r="AJ15" i="6" s="1"/>
  <c r="AJ16" i="6" s="1"/>
  <c r="AJ17" i="6" s="1"/>
  <c r="AJ18" i="6" s="1"/>
  <c r="AJ19" i="6" s="1"/>
  <c r="AJ20" i="6" s="1"/>
  <c r="AJ21" i="6" s="1"/>
  <c r="AJ22" i="6" s="1"/>
  <c r="AJ23" i="6" s="1"/>
  <c r="AJ24" i="6" s="1"/>
  <c r="AJ25" i="6" s="1"/>
  <c r="AJ26" i="6" s="1"/>
  <c r="AJ27" i="6" s="1"/>
  <c r="AJ28" i="6" s="1"/>
  <c r="AJ29" i="6" s="1"/>
  <c r="AJ30" i="6" s="1"/>
  <c r="AJ31" i="6" s="1"/>
  <c r="AJ32" i="6" s="1"/>
  <c r="AJ33" i="6" s="1"/>
  <c r="AJ34" i="6" s="1"/>
  <c r="AJ35" i="6" s="1"/>
  <c r="AJ36" i="6" s="1"/>
  <c r="AJ37" i="6" s="1"/>
  <c r="AJ38" i="6" s="1"/>
  <c r="AJ39" i="6" s="1"/>
  <c r="AJ40" i="6" s="1"/>
  <c r="AJ41" i="6" s="1"/>
  <c r="AJ42" i="6" s="1"/>
  <c r="AJ43" i="6" s="1"/>
  <c r="AJ44" i="6" s="1"/>
  <c r="AJ45" i="6" s="1"/>
  <c r="AJ46" i="6" s="1"/>
  <c r="AJ47" i="6" s="1"/>
  <c r="AJ48" i="6" s="1"/>
  <c r="AJ49" i="6" s="1"/>
  <c r="AJ50" i="6" s="1"/>
  <c r="AJ51" i="6" s="1"/>
  <c r="AJ52" i="6" s="1"/>
  <c r="AJ53" i="6" s="1"/>
  <c r="AJ54" i="6" s="1"/>
  <c r="AJ55" i="6" s="1"/>
  <c r="AJ56" i="6" s="1"/>
  <c r="AJ57" i="6" s="1"/>
  <c r="AJ58" i="6" s="1"/>
  <c r="AJ59" i="6" s="1"/>
  <c r="AJ60" i="6" s="1"/>
  <c r="AJ61" i="6" s="1"/>
  <c r="AJ62" i="6" s="1"/>
  <c r="AJ63" i="6" s="1"/>
  <c r="AJ64" i="6" s="1"/>
  <c r="AJ65" i="6" s="1"/>
  <c r="AJ66" i="6" s="1"/>
  <c r="AJ67" i="6" s="1"/>
  <c r="AJ68" i="6" s="1"/>
  <c r="AJ69" i="6" s="1"/>
  <c r="AJ70" i="6" s="1"/>
  <c r="AJ71" i="6" s="1"/>
  <c r="AJ72" i="6" s="1"/>
  <c r="AJ73" i="6" s="1"/>
  <c r="AJ74" i="6" s="1"/>
  <c r="AJ75" i="6" s="1"/>
  <c r="AJ76" i="6" s="1"/>
  <c r="AJ77" i="6" s="1"/>
  <c r="AJ78" i="6" s="1"/>
  <c r="AJ79" i="6" s="1"/>
  <c r="AJ80" i="6" s="1"/>
  <c r="AJ81" i="6" s="1"/>
  <c r="AJ82" i="6" s="1"/>
  <c r="AJ83" i="6" s="1"/>
  <c r="AJ84" i="6" s="1"/>
  <c r="AJ85" i="6" s="1"/>
  <c r="AJ86" i="6" s="1"/>
  <c r="AJ87" i="6" s="1"/>
  <c r="AJ88" i="6" s="1"/>
  <c r="AJ89" i="6" s="1"/>
  <c r="AJ90" i="6" s="1"/>
  <c r="AJ91" i="6" s="1"/>
  <c r="AJ92" i="6" s="1"/>
  <c r="AJ93" i="6" s="1"/>
  <c r="AJ94" i="6" s="1"/>
  <c r="AJ95" i="6" s="1"/>
  <c r="AJ96" i="6" s="1"/>
  <c r="AJ97" i="6" s="1"/>
  <c r="AJ98" i="6" s="1"/>
  <c r="AJ99" i="6" s="1"/>
  <c r="AJ100" i="6" s="1"/>
  <c r="AJ101" i="6" s="1"/>
  <c r="AJ102" i="6" s="1"/>
  <c r="AJ103" i="6" s="1"/>
  <c r="AJ104" i="6" s="1"/>
  <c r="AJ105" i="6" s="1"/>
  <c r="AJ106" i="6" s="1"/>
  <c r="AJ107" i="6" s="1"/>
  <c r="AJ108" i="6" s="1"/>
  <c r="AJ109" i="6" s="1"/>
  <c r="AJ110" i="6" s="1"/>
  <c r="AJ111" i="6" s="1"/>
  <c r="AJ112" i="6" s="1"/>
  <c r="AJ113" i="6" s="1"/>
  <c r="AA82" i="7" l="1"/>
  <c r="O112" i="7"/>
  <c r="AE112" i="7" s="1"/>
  <c r="AE104" i="7"/>
  <c r="O104" i="7"/>
  <c r="AE113" i="7"/>
  <c r="O113" i="7"/>
  <c r="AE111" i="7"/>
  <c r="O111" i="7"/>
  <c r="AE109" i="7"/>
  <c r="O109" i="7"/>
  <c r="AE107" i="7"/>
  <c r="O107" i="7"/>
  <c r="AE105" i="7"/>
  <c r="O105" i="7"/>
  <c r="AE103" i="7"/>
  <c r="O103" i="7"/>
  <c r="AE100" i="7"/>
  <c r="O100" i="7"/>
  <c r="AE98" i="7"/>
  <c r="O98" i="7"/>
  <c r="AE96" i="7"/>
  <c r="O96" i="7"/>
  <c r="AE94" i="7"/>
  <c r="O94" i="7"/>
  <c r="AE92" i="7"/>
  <c r="O92" i="7"/>
  <c r="AE88" i="7"/>
  <c r="O88" i="7"/>
  <c r="AE84" i="7"/>
  <c r="O84" i="7"/>
  <c r="AE80" i="7"/>
  <c r="O80" i="7"/>
  <c r="AE78" i="7"/>
  <c r="O78" i="7"/>
  <c r="AE74" i="7"/>
  <c r="O74" i="7"/>
  <c r="AA93" i="7"/>
  <c r="AA83" i="7"/>
  <c r="AE110" i="7"/>
  <c r="O110" i="7"/>
  <c r="AE106" i="7"/>
  <c r="O106" i="7"/>
  <c r="AE101" i="7"/>
  <c r="O101" i="7"/>
  <c r="AE99" i="7"/>
  <c r="O99" i="7"/>
  <c r="AE97" i="7"/>
  <c r="O97" i="7"/>
  <c r="AE91" i="7"/>
  <c r="O91" i="7"/>
  <c r="AE89" i="7"/>
  <c r="O89" i="7"/>
  <c r="AE87" i="7"/>
  <c r="O87" i="7"/>
  <c r="AE81" i="7"/>
  <c r="O81" i="7"/>
  <c r="AE79" i="7"/>
  <c r="O79" i="7"/>
  <c r="AE77" i="7"/>
  <c r="O77" i="7"/>
  <c r="AE108" i="7"/>
  <c r="AE95" i="7"/>
  <c r="AE93" i="7"/>
  <c r="AE90" i="7"/>
  <c r="AE86" i="7"/>
  <c r="AE85" i="7"/>
  <c r="AE83" i="7"/>
  <c r="AE82" i="7"/>
  <c r="AE76" i="7"/>
  <c r="AE75" i="7"/>
  <c r="T92" i="4"/>
  <c r="T93" i="4"/>
  <c r="T94" i="4"/>
  <c r="T95" i="4"/>
  <c r="T96" i="4"/>
  <c r="T97" i="4"/>
  <c r="T98" i="4"/>
  <c r="T99" i="4"/>
  <c r="T100" i="4"/>
  <c r="T101" i="4"/>
  <c r="T102" i="4"/>
  <c r="T103" i="4"/>
  <c r="O92" i="4"/>
  <c r="U92" i="4" s="1"/>
  <c r="O93" i="4"/>
  <c r="U93" i="4" s="1"/>
  <c r="O94" i="4"/>
  <c r="U94" i="4" s="1"/>
  <c r="O95" i="4"/>
  <c r="U95" i="4" s="1"/>
  <c r="O96" i="4"/>
  <c r="O97" i="4"/>
  <c r="U97" i="4" s="1"/>
  <c r="O98" i="4"/>
  <c r="U98" i="4" s="1"/>
  <c r="O99" i="4"/>
  <c r="U99" i="4" s="1"/>
  <c r="O100" i="4"/>
  <c r="U100" i="4" s="1"/>
  <c r="O101" i="4"/>
  <c r="U101" i="4" s="1"/>
  <c r="O102" i="4"/>
  <c r="O103" i="4"/>
  <c r="U103" i="4" s="1"/>
  <c r="K92" i="4"/>
  <c r="K93" i="4"/>
  <c r="K94" i="4"/>
  <c r="K95" i="4"/>
  <c r="K96" i="4"/>
  <c r="K97" i="4"/>
  <c r="K98" i="4"/>
  <c r="K99" i="4"/>
  <c r="K100" i="4"/>
  <c r="K101" i="4"/>
  <c r="K102" i="4"/>
  <c r="K103" i="4"/>
  <c r="H92" i="4"/>
  <c r="L92" i="4" s="1"/>
  <c r="Y92" i="4" s="1"/>
  <c r="H93" i="4"/>
  <c r="L93" i="4" s="1"/>
  <c r="Y93" i="4" s="1"/>
  <c r="H94" i="4"/>
  <c r="L94" i="4" s="1"/>
  <c r="Y94" i="4" s="1"/>
  <c r="H95" i="4"/>
  <c r="L95" i="4" s="1"/>
  <c r="Y95" i="4" s="1"/>
  <c r="H96" i="4"/>
  <c r="L96" i="4" s="1"/>
  <c r="H97" i="4"/>
  <c r="L97" i="4" s="1"/>
  <c r="Y97" i="4" s="1"/>
  <c r="H98" i="4"/>
  <c r="L98" i="4" s="1"/>
  <c r="Y98" i="4" s="1"/>
  <c r="H99" i="4"/>
  <c r="L99" i="4" s="1"/>
  <c r="Y99" i="4" s="1"/>
  <c r="H100" i="4"/>
  <c r="L100" i="4" s="1"/>
  <c r="Y100" i="4" s="1"/>
  <c r="H101" i="4"/>
  <c r="L101" i="4" s="1"/>
  <c r="Y101" i="4" s="1"/>
  <c r="H102" i="4"/>
  <c r="L102" i="4" s="1"/>
  <c r="H103" i="4"/>
  <c r="L103" i="4" s="1"/>
  <c r="Y103" i="4" s="1"/>
  <c r="T86" i="4"/>
  <c r="T82" i="4"/>
  <c r="T78" i="4"/>
  <c r="T77" i="4"/>
  <c r="T76" i="4"/>
  <c r="T75" i="4"/>
  <c r="T74" i="4"/>
  <c r="H79" i="4"/>
  <c r="H78" i="4"/>
  <c r="H77" i="4"/>
  <c r="H70" i="4"/>
  <c r="T87" i="4"/>
  <c r="T88" i="4"/>
  <c r="T89" i="4"/>
  <c r="T90" i="4"/>
  <c r="T91" i="4"/>
  <c r="O86" i="4"/>
  <c r="U86" i="4" s="1"/>
  <c r="O87" i="4"/>
  <c r="U87" i="4" s="1"/>
  <c r="O88" i="4"/>
  <c r="O89" i="4"/>
  <c r="U89" i="4" s="1"/>
  <c r="Y89" i="4" s="1"/>
  <c r="O90" i="4"/>
  <c r="U90" i="4" s="1"/>
  <c r="O91" i="4"/>
  <c r="U91" i="4" s="1"/>
  <c r="K86" i="4"/>
  <c r="K87" i="4"/>
  <c r="K88" i="4"/>
  <c r="K90" i="4"/>
  <c r="K91" i="4"/>
  <c r="H86" i="4"/>
  <c r="H87" i="4"/>
  <c r="L87" i="4" s="1"/>
  <c r="Y87" i="4" s="1"/>
  <c r="H88" i="4"/>
  <c r="H90" i="4"/>
  <c r="L90" i="4" s="1"/>
  <c r="Y90" i="4" s="1"/>
  <c r="H91" i="4"/>
  <c r="T67" i="4"/>
  <c r="T65" i="4"/>
  <c r="T60" i="4"/>
  <c r="T55" i="4"/>
  <c r="T50" i="4"/>
  <c r="T49" i="4"/>
  <c r="H67" i="4"/>
  <c r="H63" i="4"/>
  <c r="H58" i="4"/>
  <c r="H52" i="4"/>
  <c r="H50" i="4"/>
  <c r="T43" i="4"/>
  <c r="T38" i="4"/>
  <c r="T37" i="4"/>
  <c r="T26" i="4"/>
  <c r="T25" i="4"/>
  <c r="T24" i="4"/>
  <c r="H32" i="4"/>
  <c r="H28" i="4"/>
  <c r="T19" i="4"/>
  <c r="T20" i="4"/>
  <c r="T3" i="4"/>
  <c r="H8" i="4"/>
  <c r="L91" i="4" l="1"/>
  <c r="Y91" i="4" s="1"/>
  <c r="L88" i="4"/>
  <c r="L86" i="4"/>
  <c r="Y86" i="4" s="1"/>
  <c r="U102" i="4"/>
  <c r="Y102" i="4" s="1"/>
  <c r="U96" i="4"/>
  <c r="Y96" i="4" s="1"/>
  <c r="U88" i="4"/>
  <c r="Y88" i="4" l="1"/>
  <c r="H115" i="3"/>
  <c r="D216" i="17" s="1"/>
  <c r="H111" i="3"/>
  <c r="D214" i="17" s="1"/>
  <c r="H105" i="3"/>
  <c r="D208" i="17" s="1"/>
  <c r="H103" i="3"/>
  <c r="D163" i="17" s="1"/>
  <c r="H101" i="3"/>
  <c r="D162" i="17" s="1"/>
  <c r="H113" i="3"/>
  <c r="D164" i="17" s="1"/>
  <c r="H114" i="3"/>
  <c r="D165" i="17" s="1"/>
  <c r="H116" i="3"/>
  <c r="D217" i="17" s="1"/>
  <c r="H117" i="3"/>
  <c r="D166" i="17" s="1"/>
  <c r="K113" i="3"/>
  <c r="E164" i="17" s="1"/>
  <c r="K114" i="3"/>
  <c r="K115" i="3"/>
  <c r="E216" i="17" s="1"/>
  <c r="K116" i="3"/>
  <c r="E217" i="17" s="1"/>
  <c r="K117" i="3"/>
  <c r="E166" i="17" s="1"/>
  <c r="L116" i="3"/>
  <c r="F217" i="17" s="1"/>
  <c r="N113" i="3"/>
  <c r="G164" i="17" s="1"/>
  <c r="N114" i="3"/>
  <c r="G165" i="17" s="1"/>
  <c r="N115" i="3"/>
  <c r="G216" i="17" s="1"/>
  <c r="N116" i="3"/>
  <c r="G217" i="17" s="1"/>
  <c r="N117" i="3"/>
  <c r="G166" i="17" s="1"/>
  <c r="Q113" i="3"/>
  <c r="H164" i="17" s="1"/>
  <c r="Q114" i="3"/>
  <c r="H165" i="17" s="1"/>
  <c r="Q115" i="3"/>
  <c r="H216" i="17" s="1"/>
  <c r="Q116" i="3"/>
  <c r="H217" i="17" s="1"/>
  <c r="Q117" i="3"/>
  <c r="H166" i="17" s="1"/>
  <c r="R114" i="3"/>
  <c r="I165" i="17" s="1"/>
  <c r="R116" i="3"/>
  <c r="H94" i="3"/>
  <c r="D201" i="17" s="1"/>
  <c r="H92" i="3"/>
  <c r="D159" i="17" s="1"/>
  <c r="H85" i="3"/>
  <c r="D156" i="17" s="1"/>
  <c r="H83" i="3"/>
  <c r="D195" i="17" s="1"/>
  <c r="H82" i="3"/>
  <c r="D194" i="17" s="1"/>
  <c r="H81" i="3"/>
  <c r="D154" i="17" s="1"/>
  <c r="H77" i="3"/>
  <c r="D152" i="17" s="1"/>
  <c r="H76" i="3"/>
  <c r="D151" i="17" s="1"/>
  <c r="H74" i="3"/>
  <c r="D150" i="17" s="1"/>
  <c r="H71" i="3"/>
  <c r="D149" i="17" s="1"/>
  <c r="H58" i="3"/>
  <c r="D183" i="17" s="1"/>
  <c r="H57" i="3"/>
  <c r="D182" i="17" s="1"/>
  <c r="H55" i="3"/>
  <c r="D180" i="17" s="1"/>
  <c r="H49" i="3"/>
  <c r="D138" i="17" s="1"/>
  <c r="H48" i="3"/>
  <c r="D137" i="17" s="1"/>
  <c r="H42" i="3"/>
  <c r="D173" i="17" s="1"/>
  <c r="H38" i="3"/>
  <c r="D171" i="17" s="1"/>
  <c r="H19" i="3"/>
  <c r="D118" i="17" s="1"/>
  <c r="H9" i="3"/>
  <c r="D125" i="17" s="1"/>
  <c r="H5" i="3"/>
  <c r="D114" i="17" s="1"/>
  <c r="H4" i="3"/>
  <c r="D124" i="17" s="1"/>
  <c r="H3" i="3"/>
  <c r="D167" i="17" s="1"/>
  <c r="V116" i="3" l="1"/>
  <c r="J217" i="17" s="1"/>
  <c r="I217" i="17"/>
  <c r="L114" i="3"/>
  <c r="F165" i="17" s="1"/>
  <c r="E165" i="17"/>
  <c r="V114" i="3"/>
  <c r="J165" i="17" s="1"/>
  <c r="R117" i="3"/>
  <c r="I166" i="17" s="1"/>
  <c r="R115" i="3"/>
  <c r="I216" i="17" s="1"/>
  <c r="R113" i="3"/>
  <c r="I164" i="17" s="1"/>
  <c r="L117" i="3"/>
  <c r="F166" i="17" s="1"/>
  <c r="L115" i="3"/>
  <c r="F216" i="17" s="1"/>
  <c r="L113" i="3"/>
  <c r="F164" i="17" s="1"/>
  <c r="H35" i="3"/>
  <c r="D132" i="17" s="1"/>
  <c r="H32" i="3"/>
  <c r="D169" i="17" s="1"/>
  <c r="H31" i="3"/>
  <c r="D113" i="17" s="1"/>
  <c r="H27" i="3"/>
  <c r="D168" i="17" s="1"/>
  <c r="H26" i="3"/>
  <c r="D131" i="17" s="1"/>
  <c r="H25" i="3"/>
  <c r="D121" i="17" s="1"/>
  <c r="H24" i="3"/>
  <c r="D130" i="17" s="1"/>
  <c r="H21" i="3"/>
  <c r="D129" i="17" s="1"/>
  <c r="H20" i="3"/>
  <c r="D119" i="17" s="1"/>
  <c r="H18" i="3"/>
  <c r="D128" i="17" s="1"/>
  <c r="H17" i="3"/>
  <c r="D108" i="17" s="1"/>
  <c r="H16" i="3"/>
  <c r="D117" i="17" s="1"/>
  <c r="H14" i="3"/>
  <c r="D107" i="17" s="1"/>
  <c r="H12" i="3"/>
  <c r="D106" i="17" s="1"/>
  <c r="H10" i="3"/>
  <c r="D105" i="17" s="1"/>
  <c r="Q101" i="2"/>
  <c r="Q100" i="2"/>
  <c r="L100" i="2"/>
  <c r="L101" i="2"/>
  <c r="I100" i="2"/>
  <c r="I101" i="2"/>
  <c r="G100" i="2"/>
  <c r="J100" i="2" s="1"/>
  <c r="G101" i="2"/>
  <c r="J101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" i="2"/>
  <c r="V117" i="3" l="1"/>
  <c r="J166" i="17" s="1"/>
  <c r="V115" i="3"/>
  <c r="J216" i="17" s="1"/>
  <c r="V113" i="3"/>
  <c r="J164" i="17" s="1"/>
  <c r="R100" i="2"/>
  <c r="R101" i="2"/>
  <c r="V101" i="2" s="1"/>
  <c r="V100" i="2"/>
  <c r="Z3" i="7"/>
  <c r="Z4" i="7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AA49" i="7" s="1"/>
  <c r="Z50" i="7"/>
  <c r="Z51" i="7"/>
  <c r="Z52" i="7"/>
  <c r="Z53" i="7"/>
  <c r="Z54" i="7"/>
  <c r="Z55" i="7"/>
  <c r="Z56" i="7"/>
  <c r="AA56" i="7" s="1"/>
  <c r="Z57" i="7"/>
  <c r="AA57" i="7" s="1"/>
  <c r="Z58" i="7"/>
  <c r="Z59" i="7"/>
  <c r="Z60" i="7"/>
  <c r="Z61" i="7"/>
  <c r="AA61" i="7" s="1"/>
  <c r="Z62" i="7"/>
  <c r="AA62" i="7" s="1"/>
  <c r="Z63" i="7"/>
  <c r="Z64" i="7"/>
  <c r="Z65" i="7"/>
  <c r="Z67" i="7"/>
  <c r="Z68" i="7"/>
  <c r="AA68" i="7" s="1"/>
  <c r="Z69" i="7"/>
  <c r="AA69" i="7" s="1"/>
  <c r="Z70" i="7"/>
  <c r="Z72" i="7"/>
  <c r="AA72" i="7" s="1"/>
  <c r="Z2" i="7"/>
  <c r="R3" i="7"/>
  <c r="AA3" i="7" s="1"/>
  <c r="R4" i="7"/>
  <c r="AA4" i="7" s="1"/>
  <c r="R5" i="7"/>
  <c r="AA5" i="7" s="1"/>
  <c r="R6" i="7"/>
  <c r="AA6" i="7" s="1"/>
  <c r="R7" i="7"/>
  <c r="AA7" i="7" s="1"/>
  <c r="R8" i="7"/>
  <c r="AA8" i="7" s="1"/>
  <c r="R9" i="7"/>
  <c r="AA9" i="7" s="1"/>
  <c r="R10" i="7"/>
  <c r="AA10" i="7" s="1"/>
  <c r="R11" i="7"/>
  <c r="AA11" i="7" s="1"/>
  <c r="R12" i="7"/>
  <c r="AA12" i="7" s="1"/>
  <c r="R13" i="7"/>
  <c r="AA13" i="7" s="1"/>
  <c r="R14" i="7"/>
  <c r="AA14" i="7" s="1"/>
  <c r="R15" i="7"/>
  <c r="AA15" i="7" s="1"/>
  <c r="R16" i="7"/>
  <c r="AA16" i="7" s="1"/>
  <c r="R17" i="7"/>
  <c r="AA17" i="7" s="1"/>
  <c r="R18" i="7"/>
  <c r="AA18" i="7" s="1"/>
  <c r="R19" i="7"/>
  <c r="AA19" i="7" s="1"/>
  <c r="R20" i="7"/>
  <c r="AA20" i="7" s="1"/>
  <c r="R21" i="7"/>
  <c r="AA21" i="7" s="1"/>
  <c r="R22" i="7"/>
  <c r="AA22" i="7" s="1"/>
  <c r="R23" i="7"/>
  <c r="AA23" i="7" s="1"/>
  <c r="R24" i="7"/>
  <c r="AA24" i="7" s="1"/>
  <c r="R25" i="7"/>
  <c r="AA25" i="7" s="1"/>
  <c r="R26" i="7"/>
  <c r="AA26" i="7" s="1"/>
  <c r="R27" i="7"/>
  <c r="AA27" i="7" s="1"/>
  <c r="R28" i="7"/>
  <c r="AA28" i="7" s="1"/>
  <c r="R29" i="7"/>
  <c r="AA29" i="7" s="1"/>
  <c r="R30" i="7"/>
  <c r="AA30" i="7" s="1"/>
  <c r="R31" i="7"/>
  <c r="AA31" i="7" s="1"/>
  <c r="R32" i="7"/>
  <c r="AA32" i="7" s="1"/>
  <c r="R33" i="7"/>
  <c r="AA33" i="7" s="1"/>
  <c r="R34" i="7"/>
  <c r="R35" i="7"/>
  <c r="AA35" i="7" s="1"/>
  <c r="R36" i="7"/>
  <c r="AA36" i="7" s="1"/>
  <c r="R37" i="7"/>
  <c r="AA37" i="7" s="1"/>
  <c r="R38" i="7"/>
  <c r="AA38" i="7" s="1"/>
  <c r="R39" i="7"/>
  <c r="AA39" i="7" s="1"/>
  <c r="R40" i="7"/>
  <c r="AA40" i="7" s="1"/>
  <c r="R41" i="7"/>
  <c r="AA41" i="7" s="1"/>
  <c r="R42" i="7"/>
  <c r="AA42" i="7" s="1"/>
  <c r="R43" i="7"/>
  <c r="AA43" i="7" s="1"/>
  <c r="R44" i="7"/>
  <c r="AA44" i="7" s="1"/>
  <c r="R45" i="7"/>
  <c r="AA45" i="7" s="1"/>
  <c r="R46" i="7"/>
  <c r="AA46" i="7" s="1"/>
  <c r="R47" i="7"/>
  <c r="AA47" i="7" s="1"/>
  <c r="R48" i="7"/>
  <c r="AA48" i="7" s="1"/>
  <c r="R50" i="7"/>
  <c r="AA50" i="7" s="1"/>
  <c r="R51" i="7"/>
  <c r="AA51" i="7" s="1"/>
  <c r="R52" i="7"/>
  <c r="AA52" i="7" s="1"/>
  <c r="R53" i="7"/>
  <c r="AA53" i="7" s="1"/>
  <c r="R54" i="7"/>
  <c r="AA54" i="7" s="1"/>
  <c r="R55" i="7"/>
  <c r="AA55" i="7" s="1"/>
  <c r="R58" i="7"/>
  <c r="AA58" i="7" s="1"/>
  <c r="R59" i="7"/>
  <c r="AA59" i="7" s="1"/>
  <c r="R60" i="7"/>
  <c r="AA60" i="7" s="1"/>
  <c r="R63" i="7"/>
  <c r="AA63" i="7" s="1"/>
  <c r="R64" i="7"/>
  <c r="AA64" i="7" s="1"/>
  <c r="R65" i="7"/>
  <c r="AA65" i="7" s="1"/>
  <c r="R67" i="7"/>
  <c r="AA67" i="7" s="1"/>
  <c r="R70" i="7"/>
  <c r="AA70" i="7" s="1"/>
  <c r="R2" i="7"/>
  <c r="AA2" i="7" s="1"/>
  <c r="N73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2" i="7"/>
  <c r="I3" i="7"/>
  <c r="O3" i="7" s="1"/>
  <c r="I4" i="7"/>
  <c r="O4" i="7" s="1"/>
  <c r="I5" i="7"/>
  <c r="O5" i="7" s="1"/>
  <c r="I6" i="7"/>
  <c r="O6" i="7" s="1"/>
  <c r="I7" i="7"/>
  <c r="O7" i="7" s="1"/>
  <c r="I8" i="7"/>
  <c r="O8" i="7" s="1"/>
  <c r="I9" i="7"/>
  <c r="O9" i="7" s="1"/>
  <c r="I10" i="7"/>
  <c r="O10" i="7" s="1"/>
  <c r="I11" i="7"/>
  <c r="O11" i="7" s="1"/>
  <c r="I12" i="7"/>
  <c r="O12" i="7" s="1"/>
  <c r="I13" i="7"/>
  <c r="O13" i="7" s="1"/>
  <c r="I14" i="7"/>
  <c r="O14" i="7" s="1"/>
  <c r="I15" i="7"/>
  <c r="O15" i="7" s="1"/>
  <c r="I16" i="7"/>
  <c r="O16" i="7" s="1"/>
  <c r="I17" i="7"/>
  <c r="O17" i="7" s="1"/>
  <c r="I18" i="7"/>
  <c r="O18" i="7" s="1"/>
  <c r="I19" i="7"/>
  <c r="O19" i="7" s="1"/>
  <c r="I20" i="7"/>
  <c r="O20" i="7" s="1"/>
  <c r="I21" i="7"/>
  <c r="O21" i="7" s="1"/>
  <c r="I22" i="7"/>
  <c r="O22" i="7" s="1"/>
  <c r="I23" i="7"/>
  <c r="O23" i="7" s="1"/>
  <c r="I24" i="7"/>
  <c r="O24" i="7" s="1"/>
  <c r="I25" i="7"/>
  <c r="O25" i="7" s="1"/>
  <c r="I26" i="7"/>
  <c r="O26" i="7" s="1"/>
  <c r="I27" i="7"/>
  <c r="O27" i="7" s="1"/>
  <c r="I28" i="7"/>
  <c r="O28" i="7" s="1"/>
  <c r="I29" i="7"/>
  <c r="O29" i="7" s="1"/>
  <c r="I30" i="7"/>
  <c r="O30" i="7" s="1"/>
  <c r="I31" i="7"/>
  <c r="I32" i="7"/>
  <c r="O32" i="7" s="1"/>
  <c r="I33" i="7"/>
  <c r="O33" i="7" s="1"/>
  <c r="I34" i="7"/>
  <c r="O34" i="7" s="1"/>
  <c r="I35" i="7"/>
  <c r="O35" i="7" s="1"/>
  <c r="I36" i="7"/>
  <c r="O36" i="7" s="1"/>
  <c r="I37" i="7"/>
  <c r="O37" i="7" s="1"/>
  <c r="I38" i="7"/>
  <c r="O38" i="7" s="1"/>
  <c r="I39" i="7"/>
  <c r="O39" i="7" s="1"/>
  <c r="I40" i="7"/>
  <c r="O40" i="7" s="1"/>
  <c r="I41" i="7"/>
  <c r="O41" i="7" s="1"/>
  <c r="I42" i="7"/>
  <c r="O42" i="7" s="1"/>
  <c r="I43" i="7"/>
  <c r="O43" i="7" s="1"/>
  <c r="I44" i="7"/>
  <c r="O44" i="7" s="1"/>
  <c r="I45" i="7"/>
  <c r="O45" i="7" s="1"/>
  <c r="I46" i="7"/>
  <c r="O46" i="7" s="1"/>
  <c r="I47" i="7"/>
  <c r="O47" i="7" s="1"/>
  <c r="I48" i="7"/>
  <c r="O48" i="7" s="1"/>
  <c r="I49" i="7"/>
  <c r="O49" i="7" s="1"/>
  <c r="I50" i="7"/>
  <c r="O50" i="7" s="1"/>
  <c r="I51" i="7"/>
  <c r="O51" i="7" s="1"/>
  <c r="I52" i="7"/>
  <c r="O52" i="7" s="1"/>
  <c r="I53" i="7"/>
  <c r="O53" i="7" s="1"/>
  <c r="I54" i="7"/>
  <c r="O54" i="7" s="1"/>
  <c r="I55" i="7"/>
  <c r="O55" i="7" s="1"/>
  <c r="I56" i="7"/>
  <c r="I57" i="7"/>
  <c r="I58" i="7"/>
  <c r="O58" i="7" s="1"/>
  <c r="I59" i="7"/>
  <c r="O59" i="7" s="1"/>
  <c r="I60" i="7"/>
  <c r="O60" i="7" s="1"/>
  <c r="I61" i="7"/>
  <c r="I62" i="7"/>
  <c r="I63" i="7"/>
  <c r="O63" i="7" s="1"/>
  <c r="I64" i="7"/>
  <c r="O64" i="7" s="1"/>
  <c r="I65" i="7"/>
  <c r="O65" i="7" s="1"/>
  <c r="I66" i="7"/>
  <c r="I67" i="7"/>
  <c r="O67" i="7" s="1"/>
  <c r="I68" i="7"/>
  <c r="I69" i="7"/>
  <c r="I70" i="7"/>
  <c r="O70" i="7" s="1"/>
  <c r="I71" i="7"/>
  <c r="I72" i="7"/>
  <c r="I73" i="7"/>
  <c r="I2" i="7"/>
  <c r="O2" i="7" s="1"/>
  <c r="AB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65" i="6"/>
  <c r="AB66" i="6"/>
  <c r="AB67" i="6"/>
  <c r="AB68" i="6"/>
  <c r="AB69" i="6"/>
  <c r="AB70" i="6"/>
  <c r="AB71" i="6"/>
  <c r="AB72" i="6"/>
  <c r="AB73" i="6"/>
  <c r="AB74" i="6"/>
  <c r="AB75" i="6"/>
  <c r="AB76" i="6"/>
  <c r="AB77" i="6"/>
  <c r="AB78" i="6"/>
  <c r="AB79" i="6"/>
  <c r="AB80" i="6"/>
  <c r="AB81" i="6"/>
  <c r="AB82" i="6"/>
  <c r="AB83" i="6"/>
  <c r="AB84" i="6"/>
  <c r="AB85" i="6"/>
  <c r="AB86" i="6"/>
  <c r="AB87" i="6"/>
  <c r="AB88" i="6"/>
  <c r="AB89" i="6"/>
  <c r="AB90" i="6"/>
  <c r="AB91" i="6"/>
  <c r="AB92" i="6"/>
  <c r="AB93" i="6"/>
  <c r="AB94" i="6"/>
  <c r="AB95" i="6"/>
  <c r="AB96" i="6"/>
  <c r="AB97" i="6"/>
  <c r="AB98" i="6"/>
  <c r="AB99" i="6"/>
  <c r="AB100" i="6"/>
  <c r="AB101" i="6"/>
  <c r="AB102" i="6"/>
  <c r="AB103" i="6"/>
  <c r="AB104" i="6"/>
  <c r="AB105" i="6"/>
  <c r="AB106" i="6"/>
  <c r="AB107" i="6"/>
  <c r="AB108" i="6"/>
  <c r="AB109" i="6"/>
  <c r="AB110" i="6"/>
  <c r="AB111" i="6"/>
  <c r="AB112" i="6"/>
  <c r="AB113" i="6"/>
  <c r="AB2" i="6"/>
  <c r="R3" i="6"/>
  <c r="R4" i="6"/>
  <c r="R5" i="6"/>
  <c r="AC5" i="6" s="1"/>
  <c r="R6" i="6"/>
  <c r="AC6" i="6" s="1"/>
  <c r="R7" i="6"/>
  <c r="AC7" i="6" s="1"/>
  <c r="R8" i="6"/>
  <c r="AC8" i="6" s="1"/>
  <c r="R9" i="6"/>
  <c r="AC9" i="6" s="1"/>
  <c r="R10" i="6"/>
  <c r="AC10" i="6" s="1"/>
  <c r="R11" i="6"/>
  <c r="AC11" i="6" s="1"/>
  <c r="R12" i="6"/>
  <c r="AC12" i="6" s="1"/>
  <c r="R13" i="6"/>
  <c r="R14" i="6"/>
  <c r="AC14" i="6" s="1"/>
  <c r="R15" i="6"/>
  <c r="AC15" i="6" s="1"/>
  <c r="R16" i="6"/>
  <c r="AC16" i="6" s="1"/>
  <c r="R17" i="6"/>
  <c r="AC17" i="6" s="1"/>
  <c r="R18" i="6"/>
  <c r="AC18" i="6" s="1"/>
  <c r="R19" i="6"/>
  <c r="AC19" i="6" s="1"/>
  <c r="R20" i="6"/>
  <c r="AC20" i="6" s="1"/>
  <c r="R21" i="6"/>
  <c r="AC21" i="6" s="1"/>
  <c r="R22" i="6"/>
  <c r="AC22" i="6" s="1"/>
  <c r="R23" i="6"/>
  <c r="AC23" i="6" s="1"/>
  <c r="R24" i="6"/>
  <c r="AC24" i="6" s="1"/>
  <c r="R25" i="6"/>
  <c r="AC25" i="6" s="1"/>
  <c r="R26" i="6"/>
  <c r="R27" i="6"/>
  <c r="AC27" i="6" s="1"/>
  <c r="R28" i="6"/>
  <c r="AC28" i="6" s="1"/>
  <c r="R29" i="6"/>
  <c r="R30" i="6"/>
  <c r="AC30" i="6" s="1"/>
  <c r="R31" i="6"/>
  <c r="AC31" i="6" s="1"/>
  <c r="R32" i="6"/>
  <c r="AC32" i="6" s="1"/>
  <c r="R33" i="6"/>
  <c r="AC33" i="6" s="1"/>
  <c r="R34" i="6"/>
  <c r="AC34" i="6" s="1"/>
  <c r="R35" i="6"/>
  <c r="AC35" i="6" s="1"/>
  <c r="R36" i="6"/>
  <c r="AC36" i="6" s="1"/>
  <c r="R37" i="6"/>
  <c r="AC37" i="6" s="1"/>
  <c r="R38" i="6"/>
  <c r="AC38" i="6" s="1"/>
  <c r="R39" i="6"/>
  <c r="AC39" i="6" s="1"/>
  <c r="R40" i="6"/>
  <c r="AC40" i="6" s="1"/>
  <c r="R41" i="6"/>
  <c r="AC41" i="6" s="1"/>
  <c r="R42" i="6"/>
  <c r="AC42" i="6" s="1"/>
  <c r="R43" i="6"/>
  <c r="AC43" i="6" s="1"/>
  <c r="R44" i="6"/>
  <c r="AC44" i="6" s="1"/>
  <c r="R45" i="6"/>
  <c r="AC45" i="6" s="1"/>
  <c r="R46" i="6"/>
  <c r="AC46" i="6" s="1"/>
  <c r="R47" i="6"/>
  <c r="AC47" i="6" s="1"/>
  <c r="R48" i="6"/>
  <c r="AC48" i="6" s="1"/>
  <c r="R49" i="6"/>
  <c r="AC49" i="6" s="1"/>
  <c r="R50" i="6"/>
  <c r="AC50" i="6" s="1"/>
  <c r="R51" i="6"/>
  <c r="AC51" i="6" s="1"/>
  <c r="R52" i="6"/>
  <c r="AC52" i="6" s="1"/>
  <c r="R53" i="6"/>
  <c r="AC53" i="6" s="1"/>
  <c r="R54" i="6"/>
  <c r="AC54" i="6" s="1"/>
  <c r="R55" i="6"/>
  <c r="AC55" i="6" s="1"/>
  <c r="R56" i="6"/>
  <c r="AC56" i="6" s="1"/>
  <c r="R57" i="6"/>
  <c r="AC57" i="6" s="1"/>
  <c r="R58" i="6"/>
  <c r="AC58" i="6" s="1"/>
  <c r="R59" i="6"/>
  <c r="AC59" i="6" s="1"/>
  <c r="R60" i="6"/>
  <c r="AC60" i="6" s="1"/>
  <c r="R61" i="6"/>
  <c r="AC61" i="6" s="1"/>
  <c r="R62" i="6"/>
  <c r="AC62" i="6" s="1"/>
  <c r="R63" i="6"/>
  <c r="AC63" i="6" s="1"/>
  <c r="R64" i="6"/>
  <c r="AC64" i="6" s="1"/>
  <c r="R65" i="6"/>
  <c r="AC65" i="6" s="1"/>
  <c r="R66" i="6"/>
  <c r="AC66" i="6" s="1"/>
  <c r="R67" i="6"/>
  <c r="AC67" i="6" s="1"/>
  <c r="AC68" i="6"/>
  <c r="R69" i="6"/>
  <c r="AC69" i="6" s="1"/>
  <c r="R70" i="6"/>
  <c r="AC70" i="6" s="1"/>
  <c r="AC71" i="6"/>
  <c r="AC72" i="6"/>
  <c r="R73" i="6"/>
  <c r="AC73" i="6" s="1"/>
  <c r="R74" i="6"/>
  <c r="AC74" i="6" s="1"/>
  <c r="R75" i="6"/>
  <c r="AC75" i="6" s="1"/>
  <c r="AC76" i="6"/>
  <c r="R77" i="6"/>
  <c r="AC77" i="6" s="1"/>
  <c r="R78" i="6"/>
  <c r="AC78" i="6" s="1"/>
  <c r="R79" i="6"/>
  <c r="AC79" i="6" s="1"/>
  <c r="R80" i="6"/>
  <c r="AC80" i="6" s="1"/>
  <c r="R81" i="6"/>
  <c r="AC81" i="6" s="1"/>
  <c r="AC82" i="6"/>
  <c r="R83" i="6"/>
  <c r="AC83" i="6" s="1"/>
  <c r="AC84" i="6"/>
  <c r="AC85" i="6"/>
  <c r="R86" i="6"/>
  <c r="AC86" i="6" s="1"/>
  <c r="R87" i="6"/>
  <c r="AC87" i="6" s="1"/>
  <c r="R88" i="6"/>
  <c r="AC88" i="6" s="1"/>
  <c r="AC89" i="6"/>
  <c r="R90" i="6"/>
  <c r="AC90" i="6" s="1"/>
  <c r="R91" i="6"/>
  <c r="AC91" i="6" s="1"/>
  <c r="R92" i="6"/>
  <c r="AC92" i="6" s="1"/>
  <c r="R93" i="6"/>
  <c r="AC93" i="6" s="1"/>
  <c r="R94" i="6"/>
  <c r="AC94" i="6" s="1"/>
  <c r="R95" i="6"/>
  <c r="AC95" i="6" s="1"/>
  <c r="R96" i="6"/>
  <c r="AC96" i="6" s="1"/>
  <c r="R97" i="6"/>
  <c r="AC97" i="6" s="1"/>
  <c r="R98" i="6"/>
  <c r="AC98" i="6" s="1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2" i="6"/>
  <c r="AC113" i="6"/>
  <c r="R2" i="6"/>
  <c r="AC2" i="6" s="1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2" i="6"/>
  <c r="I3" i="6"/>
  <c r="O3" i="6" s="1"/>
  <c r="I4" i="6"/>
  <c r="O4" i="6" s="1"/>
  <c r="I5" i="6"/>
  <c r="O5" i="6" s="1"/>
  <c r="AI5" i="6" s="1"/>
  <c r="I6" i="6"/>
  <c r="O6" i="6" s="1"/>
  <c r="AI6" i="6" s="1"/>
  <c r="I7" i="6"/>
  <c r="O7" i="6" s="1"/>
  <c r="AI7" i="6" s="1"/>
  <c r="I8" i="6"/>
  <c r="O8" i="6" s="1"/>
  <c r="AI8" i="6" s="1"/>
  <c r="I9" i="6"/>
  <c r="O9" i="6" s="1"/>
  <c r="AI9" i="6" s="1"/>
  <c r="I10" i="6"/>
  <c r="O10" i="6" s="1"/>
  <c r="AI10" i="6" s="1"/>
  <c r="I11" i="6"/>
  <c r="O11" i="6" s="1"/>
  <c r="AI11" i="6" s="1"/>
  <c r="I12" i="6"/>
  <c r="O12" i="6" s="1"/>
  <c r="AI12" i="6" s="1"/>
  <c r="I13" i="6"/>
  <c r="O13" i="6" s="1"/>
  <c r="I14" i="6"/>
  <c r="O14" i="6" s="1"/>
  <c r="AI14" i="6" s="1"/>
  <c r="I15" i="6"/>
  <c r="O15" i="6" s="1"/>
  <c r="AI15" i="6" s="1"/>
  <c r="I16" i="6"/>
  <c r="O16" i="6" s="1"/>
  <c r="AI16" i="6" s="1"/>
  <c r="I17" i="6"/>
  <c r="O17" i="6" s="1"/>
  <c r="AI17" i="6" s="1"/>
  <c r="I18" i="6"/>
  <c r="O18" i="6" s="1"/>
  <c r="AI18" i="6" s="1"/>
  <c r="I19" i="6"/>
  <c r="O19" i="6" s="1"/>
  <c r="AI19" i="6" s="1"/>
  <c r="I20" i="6"/>
  <c r="O20" i="6" s="1"/>
  <c r="AI20" i="6" s="1"/>
  <c r="I21" i="6"/>
  <c r="O21" i="6" s="1"/>
  <c r="AI21" i="6" s="1"/>
  <c r="I22" i="6"/>
  <c r="O22" i="6" s="1"/>
  <c r="AI22" i="6" s="1"/>
  <c r="I23" i="6"/>
  <c r="O23" i="6" s="1"/>
  <c r="AI23" i="6" s="1"/>
  <c r="I24" i="6"/>
  <c r="O24" i="6" s="1"/>
  <c r="AI24" i="6" s="1"/>
  <c r="I25" i="6"/>
  <c r="O25" i="6" s="1"/>
  <c r="AI25" i="6" s="1"/>
  <c r="I26" i="6"/>
  <c r="O26" i="6" s="1"/>
  <c r="I27" i="6"/>
  <c r="O27" i="6" s="1"/>
  <c r="AI27" i="6" s="1"/>
  <c r="I28" i="6"/>
  <c r="O28" i="6" s="1"/>
  <c r="AI28" i="6" s="1"/>
  <c r="I29" i="6"/>
  <c r="O29" i="6" s="1"/>
  <c r="I30" i="6"/>
  <c r="O30" i="6" s="1"/>
  <c r="AI30" i="6" s="1"/>
  <c r="I31" i="6"/>
  <c r="O31" i="6" s="1"/>
  <c r="AI31" i="6" s="1"/>
  <c r="I32" i="6"/>
  <c r="O32" i="6" s="1"/>
  <c r="AI32" i="6" s="1"/>
  <c r="I33" i="6"/>
  <c r="O33" i="6" s="1"/>
  <c r="AI33" i="6" s="1"/>
  <c r="I34" i="6"/>
  <c r="O34" i="6" s="1"/>
  <c r="I35" i="6"/>
  <c r="O35" i="6" s="1"/>
  <c r="I36" i="6"/>
  <c r="O36" i="6" s="1"/>
  <c r="I37" i="6"/>
  <c r="O37" i="6" s="1"/>
  <c r="I38" i="6"/>
  <c r="O38" i="6" s="1"/>
  <c r="I39" i="6"/>
  <c r="O39" i="6" s="1"/>
  <c r="I40" i="6"/>
  <c r="O40" i="6" s="1"/>
  <c r="I41" i="6"/>
  <c r="O41" i="6" s="1"/>
  <c r="I42" i="6"/>
  <c r="O42" i="6" s="1"/>
  <c r="I43" i="6"/>
  <c r="O43" i="6" s="1"/>
  <c r="I44" i="6"/>
  <c r="O44" i="6" s="1"/>
  <c r="I45" i="6"/>
  <c r="O45" i="6" s="1"/>
  <c r="I46" i="6"/>
  <c r="O46" i="6" s="1"/>
  <c r="I47" i="6"/>
  <c r="O47" i="6" s="1"/>
  <c r="I48" i="6"/>
  <c r="O48" i="6" s="1"/>
  <c r="I49" i="6"/>
  <c r="O49" i="6" s="1"/>
  <c r="I50" i="6"/>
  <c r="O50" i="6" s="1"/>
  <c r="I51" i="6"/>
  <c r="O51" i="6" s="1"/>
  <c r="I52" i="6"/>
  <c r="O52" i="6" s="1"/>
  <c r="I53" i="6"/>
  <c r="O53" i="6" s="1"/>
  <c r="I54" i="6"/>
  <c r="O54" i="6" s="1"/>
  <c r="I55" i="6"/>
  <c r="O55" i="6" s="1"/>
  <c r="I56" i="6"/>
  <c r="O56" i="6" s="1"/>
  <c r="I57" i="6"/>
  <c r="O57" i="6" s="1"/>
  <c r="I58" i="6"/>
  <c r="O58" i="6" s="1"/>
  <c r="I59" i="6"/>
  <c r="O59" i="6" s="1"/>
  <c r="I60" i="6"/>
  <c r="O60" i="6" s="1"/>
  <c r="I61" i="6"/>
  <c r="O61" i="6" s="1"/>
  <c r="I62" i="6"/>
  <c r="O62" i="6" s="1"/>
  <c r="I63" i="6"/>
  <c r="O63" i="6" s="1"/>
  <c r="I64" i="6"/>
  <c r="O64" i="6" s="1"/>
  <c r="I65" i="6"/>
  <c r="O65" i="6" s="1"/>
  <c r="I66" i="6"/>
  <c r="O66" i="6" s="1"/>
  <c r="I67" i="6"/>
  <c r="O67" i="6" s="1"/>
  <c r="I68" i="6"/>
  <c r="O68" i="6" s="1"/>
  <c r="I69" i="6"/>
  <c r="O69" i="6" s="1"/>
  <c r="I70" i="6"/>
  <c r="O70" i="6" s="1"/>
  <c r="I71" i="6"/>
  <c r="O71" i="6" s="1"/>
  <c r="I72" i="6"/>
  <c r="O72" i="6" s="1"/>
  <c r="I73" i="6"/>
  <c r="O73" i="6" s="1"/>
  <c r="I74" i="6"/>
  <c r="O74" i="6" s="1"/>
  <c r="I75" i="6"/>
  <c r="O75" i="6" s="1"/>
  <c r="I76" i="6"/>
  <c r="O76" i="6" s="1"/>
  <c r="I77" i="6"/>
  <c r="O77" i="6" s="1"/>
  <c r="I78" i="6"/>
  <c r="O78" i="6" s="1"/>
  <c r="I79" i="6"/>
  <c r="O79" i="6" s="1"/>
  <c r="I80" i="6"/>
  <c r="O80" i="6" s="1"/>
  <c r="I81" i="6"/>
  <c r="O81" i="6" s="1"/>
  <c r="I82" i="6"/>
  <c r="O82" i="6" s="1"/>
  <c r="I83" i="6"/>
  <c r="O83" i="6" s="1"/>
  <c r="I84" i="6"/>
  <c r="O84" i="6" s="1"/>
  <c r="I85" i="6"/>
  <c r="O85" i="6" s="1"/>
  <c r="I86" i="6"/>
  <c r="O86" i="6" s="1"/>
  <c r="I87" i="6"/>
  <c r="O87" i="6" s="1"/>
  <c r="I88" i="6"/>
  <c r="O88" i="6" s="1"/>
  <c r="I89" i="6"/>
  <c r="O89" i="6" s="1"/>
  <c r="I90" i="6"/>
  <c r="O90" i="6" s="1"/>
  <c r="I91" i="6"/>
  <c r="O91" i="6" s="1"/>
  <c r="I92" i="6"/>
  <c r="O92" i="6" s="1"/>
  <c r="I93" i="6"/>
  <c r="O93" i="6" s="1"/>
  <c r="I94" i="6"/>
  <c r="O94" i="6" s="1"/>
  <c r="I95" i="6"/>
  <c r="O95" i="6" s="1"/>
  <c r="I96" i="6"/>
  <c r="O96" i="6" s="1"/>
  <c r="I97" i="6"/>
  <c r="O97" i="6" s="1"/>
  <c r="I98" i="6"/>
  <c r="O98" i="6" s="1"/>
  <c r="I99" i="6"/>
  <c r="O99" i="6" s="1"/>
  <c r="I100" i="6"/>
  <c r="O100" i="6" s="1"/>
  <c r="AI100" i="6" s="1"/>
  <c r="I101" i="6"/>
  <c r="O101" i="6" s="1"/>
  <c r="AI101" i="6" s="1"/>
  <c r="I102" i="6"/>
  <c r="O102" i="6" s="1"/>
  <c r="AI102" i="6" s="1"/>
  <c r="I103" i="6"/>
  <c r="O103" i="6" s="1"/>
  <c r="AI103" i="6" s="1"/>
  <c r="I104" i="6"/>
  <c r="O104" i="6" s="1"/>
  <c r="AI104" i="6" s="1"/>
  <c r="I105" i="6"/>
  <c r="O105" i="6" s="1"/>
  <c r="AI105" i="6" s="1"/>
  <c r="I106" i="6"/>
  <c r="O106" i="6" s="1"/>
  <c r="AI106" i="6" s="1"/>
  <c r="I107" i="6"/>
  <c r="O107" i="6" s="1"/>
  <c r="AI107" i="6" s="1"/>
  <c r="I108" i="6"/>
  <c r="O108" i="6" s="1"/>
  <c r="AI108" i="6" s="1"/>
  <c r="I109" i="6"/>
  <c r="O109" i="6" s="1"/>
  <c r="AI109" i="6" s="1"/>
  <c r="I110" i="6"/>
  <c r="O110" i="6" s="1"/>
  <c r="AI110" i="6" s="1"/>
  <c r="I111" i="6"/>
  <c r="O111" i="6" s="1"/>
  <c r="AI111" i="6" s="1"/>
  <c r="I112" i="6"/>
  <c r="O112" i="6" s="1"/>
  <c r="AI112" i="6" s="1"/>
  <c r="I113" i="6"/>
  <c r="O113" i="6" s="1"/>
  <c r="AI113" i="6" s="1"/>
  <c r="I2" i="6"/>
  <c r="O2" i="6" s="1"/>
  <c r="AI2" i="6" s="1"/>
  <c r="AP8" i="6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1" i="5"/>
  <c r="T22" i="5"/>
  <c r="T23" i="5"/>
  <c r="T24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4" i="5"/>
  <c r="T55" i="5"/>
  <c r="T56" i="5"/>
  <c r="T57" i="5"/>
  <c r="T58" i="5"/>
  <c r="T59" i="5"/>
  <c r="T60" i="5"/>
  <c r="T62" i="5"/>
  <c r="T63" i="5"/>
  <c r="T64" i="5"/>
  <c r="T65" i="5"/>
  <c r="T66" i="5"/>
  <c r="T67" i="5"/>
  <c r="T68" i="5"/>
  <c r="T70" i="5"/>
  <c r="T71" i="5"/>
  <c r="T72" i="5"/>
  <c r="T73" i="5"/>
  <c r="T74" i="5"/>
  <c r="T75" i="5"/>
  <c r="T76" i="5"/>
  <c r="T77" i="5"/>
  <c r="T78" i="5"/>
  <c r="T79" i="5"/>
  <c r="T80" i="5"/>
  <c r="T2" i="5"/>
  <c r="N3" i="5"/>
  <c r="N4" i="5"/>
  <c r="U4" i="5" s="1"/>
  <c r="N5" i="5"/>
  <c r="N6" i="5"/>
  <c r="U6" i="5" s="1"/>
  <c r="N7" i="5"/>
  <c r="N8" i="5"/>
  <c r="U8" i="5" s="1"/>
  <c r="N9" i="5"/>
  <c r="N10" i="5"/>
  <c r="U10" i="5" s="1"/>
  <c r="N11" i="5"/>
  <c r="N12" i="5"/>
  <c r="U12" i="5" s="1"/>
  <c r="N13" i="5"/>
  <c r="N14" i="5"/>
  <c r="U14" i="5" s="1"/>
  <c r="N15" i="5"/>
  <c r="N16" i="5"/>
  <c r="U16" i="5" s="1"/>
  <c r="N17" i="5"/>
  <c r="N18" i="5"/>
  <c r="U18" i="5" s="1"/>
  <c r="N19" i="5"/>
  <c r="N20" i="5"/>
  <c r="U20" i="5" s="1"/>
  <c r="N21" i="5"/>
  <c r="N22" i="5"/>
  <c r="U22" i="5" s="1"/>
  <c r="N23" i="5"/>
  <c r="N24" i="5"/>
  <c r="U24" i="5" s="1"/>
  <c r="N25" i="5"/>
  <c r="N26" i="5"/>
  <c r="U26" i="5" s="1"/>
  <c r="N27" i="5"/>
  <c r="N28" i="5"/>
  <c r="U28" i="5" s="1"/>
  <c r="N29" i="5"/>
  <c r="N30" i="5"/>
  <c r="U30" i="5" s="1"/>
  <c r="N31" i="5"/>
  <c r="N32" i="5"/>
  <c r="U32" i="5" s="1"/>
  <c r="N33" i="5"/>
  <c r="N34" i="5"/>
  <c r="U34" i="5" s="1"/>
  <c r="N35" i="5"/>
  <c r="N36" i="5"/>
  <c r="U36" i="5" s="1"/>
  <c r="N37" i="5"/>
  <c r="N38" i="5"/>
  <c r="U38" i="5" s="1"/>
  <c r="N39" i="5"/>
  <c r="N40" i="5"/>
  <c r="U40" i="5" s="1"/>
  <c r="N41" i="5"/>
  <c r="N42" i="5"/>
  <c r="U42" i="5" s="1"/>
  <c r="N43" i="5"/>
  <c r="N44" i="5"/>
  <c r="U44" i="5" s="1"/>
  <c r="N45" i="5"/>
  <c r="N46" i="5"/>
  <c r="U46" i="5" s="1"/>
  <c r="N47" i="5"/>
  <c r="N48" i="5"/>
  <c r="U48" i="5" s="1"/>
  <c r="N49" i="5"/>
  <c r="N50" i="5"/>
  <c r="U50" i="5" s="1"/>
  <c r="N51" i="5"/>
  <c r="N52" i="5"/>
  <c r="U52" i="5" s="1"/>
  <c r="N53" i="5"/>
  <c r="N54" i="5"/>
  <c r="U54" i="5" s="1"/>
  <c r="N55" i="5"/>
  <c r="N56" i="5"/>
  <c r="N57" i="5"/>
  <c r="N58" i="5"/>
  <c r="U58" i="5" s="1"/>
  <c r="N59" i="5"/>
  <c r="N60" i="5"/>
  <c r="U60" i="5" s="1"/>
  <c r="N61" i="5"/>
  <c r="N62" i="5"/>
  <c r="U62" i="5" s="1"/>
  <c r="N63" i="5"/>
  <c r="N64" i="5"/>
  <c r="U64" i="5" s="1"/>
  <c r="N65" i="5"/>
  <c r="N66" i="5"/>
  <c r="U66" i="5" s="1"/>
  <c r="N67" i="5"/>
  <c r="N68" i="5"/>
  <c r="U68" i="5" s="1"/>
  <c r="N69" i="5"/>
  <c r="N70" i="5"/>
  <c r="U70" i="5" s="1"/>
  <c r="N71" i="5"/>
  <c r="N72" i="5"/>
  <c r="U72" i="5" s="1"/>
  <c r="N73" i="5"/>
  <c r="N74" i="5"/>
  <c r="U74" i="5" s="1"/>
  <c r="N75" i="5"/>
  <c r="N76" i="5"/>
  <c r="U76" i="5" s="1"/>
  <c r="N77" i="5"/>
  <c r="U77" i="5" s="1"/>
  <c r="N78" i="5"/>
  <c r="U78" i="5" s="1"/>
  <c r="N79" i="5"/>
  <c r="U79" i="5" s="1"/>
  <c r="N80" i="5"/>
  <c r="U80" i="5" s="1"/>
  <c r="N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2" i="5"/>
  <c r="H3" i="5"/>
  <c r="H4" i="5"/>
  <c r="L4" i="5" s="1"/>
  <c r="H5" i="5"/>
  <c r="H6" i="5"/>
  <c r="L6" i="5" s="1"/>
  <c r="H7" i="5"/>
  <c r="H8" i="5"/>
  <c r="L8" i="5" s="1"/>
  <c r="H9" i="5"/>
  <c r="H10" i="5"/>
  <c r="L10" i="5" s="1"/>
  <c r="H11" i="5"/>
  <c r="H12" i="5"/>
  <c r="L12" i="5" s="1"/>
  <c r="H13" i="5"/>
  <c r="H14" i="5"/>
  <c r="L14" i="5" s="1"/>
  <c r="H15" i="5"/>
  <c r="H16" i="5"/>
  <c r="L16" i="5" s="1"/>
  <c r="H17" i="5"/>
  <c r="H18" i="5"/>
  <c r="L18" i="5" s="1"/>
  <c r="H19" i="5"/>
  <c r="H20" i="5"/>
  <c r="L20" i="5" s="1"/>
  <c r="H21" i="5"/>
  <c r="H22" i="5"/>
  <c r="L22" i="5" s="1"/>
  <c r="H23" i="5"/>
  <c r="H24" i="5"/>
  <c r="L24" i="5" s="1"/>
  <c r="H25" i="5"/>
  <c r="H26" i="5"/>
  <c r="L26" i="5" s="1"/>
  <c r="H27" i="5"/>
  <c r="H28" i="5"/>
  <c r="L28" i="5" s="1"/>
  <c r="H29" i="5"/>
  <c r="H30" i="5"/>
  <c r="L30" i="5" s="1"/>
  <c r="H31" i="5"/>
  <c r="H32" i="5"/>
  <c r="L32" i="5" s="1"/>
  <c r="H33" i="5"/>
  <c r="H34" i="5"/>
  <c r="L34" i="5" s="1"/>
  <c r="H35" i="5"/>
  <c r="H36" i="5"/>
  <c r="L36" i="5" s="1"/>
  <c r="H37" i="5"/>
  <c r="H38" i="5"/>
  <c r="L38" i="5" s="1"/>
  <c r="H39" i="5"/>
  <c r="H40" i="5"/>
  <c r="L40" i="5" s="1"/>
  <c r="H41" i="5"/>
  <c r="H42" i="5"/>
  <c r="L42" i="5" s="1"/>
  <c r="H43" i="5"/>
  <c r="H44" i="5"/>
  <c r="L44" i="5" s="1"/>
  <c r="H45" i="5"/>
  <c r="H46" i="5"/>
  <c r="L46" i="5" s="1"/>
  <c r="H47" i="5"/>
  <c r="H48" i="5"/>
  <c r="L48" i="5" s="1"/>
  <c r="H49" i="5"/>
  <c r="H50" i="5"/>
  <c r="L50" i="5" s="1"/>
  <c r="H51" i="5"/>
  <c r="H52" i="5"/>
  <c r="L52" i="5" s="1"/>
  <c r="H53" i="5"/>
  <c r="H54" i="5"/>
  <c r="L54" i="5" s="1"/>
  <c r="H55" i="5"/>
  <c r="H56" i="5"/>
  <c r="L56" i="5" s="1"/>
  <c r="H57" i="5"/>
  <c r="H58" i="5"/>
  <c r="L58" i="5" s="1"/>
  <c r="H59" i="5"/>
  <c r="H60" i="5"/>
  <c r="L60" i="5" s="1"/>
  <c r="H61" i="5"/>
  <c r="H62" i="5"/>
  <c r="L62" i="5" s="1"/>
  <c r="H63" i="5"/>
  <c r="H64" i="5"/>
  <c r="L64" i="5" s="1"/>
  <c r="H65" i="5"/>
  <c r="H66" i="5"/>
  <c r="L66" i="5" s="1"/>
  <c r="H67" i="5"/>
  <c r="H68" i="5"/>
  <c r="L68" i="5" s="1"/>
  <c r="H69" i="5"/>
  <c r="H70" i="5"/>
  <c r="L70" i="5" s="1"/>
  <c r="H71" i="5"/>
  <c r="H72" i="5"/>
  <c r="L72" i="5" s="1"/>
  <c r="H73" i="5"/>
  <c r="H74" i="5"/>
  <c r="L74" i="5" s="1"/>
  <c r="H75" i="5"/>
  <c r="H76" i="5"/>
  <c r="L76" i="5" s="1"/>
  <c r="H77" i="5"/>
  <c r="L77" i="5" s="1"/>
  <c r="Y77" i="5" s="1"/>
  <c r="H78" i="5"/>
  <c r="L78" i="5" s="1"/>
  <c r="Y78" i="5" s="1"/>
  <c r="H79" i="5"/>
  <c r="L79" i="5" s="1"/>
  <c r="Y79" i="5" s="1"/>
  <c r="H80" i="5"/>
  <c r="L80" i="5" s="1"/>
  <c r="Y80" i="5" s="1"/>
  <c r="H2" i="5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21" i="4"/>
  <c r="T22" i="4"/>
  <c r="T23" i="4"/>
  <c r="T27" i="4"/>
  <c r="T28" i="4"/>
  <c r="T29" i="4"/>
  <c r="T30" i="4"/>
  <c r="T31" i="4"/>
  <c r="T32" i="4"/>
  <c r="T33" i="4"/>
  <c r="T34" i="4"/>
  <c r="T35" i="4"/>
  <c r="T36" i="4"/>
  <c r="T39" i="4"/>
  <c r="T40" i="4"/>
  <c r="T41" i="4"/>
  <c r="T42" i="4"/>
  <c r="T44" i="4"/>
  <c r="T45" i="4"/>
  <c r="T46" i="4"/>
  <c r="T47" i="4"/>
  <c r="T48" i="4"/>
  <c r="T51" i="4"/>
  <c r="T52" i="4"/>
  <c r="T53" i="4"/>
  <c r="T54" i="4"/>
  <c r="T56" i="4"/>
  <c r="T57" i="4"/>
  <c r="T58" i="4"/>
  <c r="T59" i="4"/>
  <c r="T61" i="4"/>
  <c r="T62" i="4"/>
  <c r="T63" i="4"/>
  <c r="T64" i="4"/>
  <c r="T66" i="4"/>
  <c r="T68" i="4"/>
  <c r="T69" i="4"/>
  <c r="T70" i="4"/>
  <c r="T71" i="4"/>
  <c r="T72" i="4"/>
  <c r="T73" i="4"/>
  <c r="T79" i="4"/>
  <c r="T80" i="4"/>
  <c r="T81" i="4"/>
  <c r="T83" i="4"/>
  <c r="T84" i="4"/>
  <c r="T85" i="4"/>
  <c r="T2" i="4"/>
  <c r="O3" i="4"/>
  <c r="U3" i="4" s="1"/>
  <c r="O4" i="4"/>
  <c r="U4" i="4" s="1"/>
  <c r="O5" i="4"/>
  <c r="U5" i="4" s="1"/>
  <c r="O6" i="4"/>
  <c r="U6" i="4" s="1"/>
  <c r="O7" i="4"/>
  <c r="U7" i="4" s="1"/>
  <c r="O8" i="4"/>
  <c r="U8" i="4" s="1"/>
  <c r="O9" i="4"/>
  <c r="U9" i="4" s="1"/>
  <c r="O10" i="4"/>
  <c r="U10" i="4" s="1"/>
  <c r="O11" i="4"/>
  <c r="U11" i="4" s="1"/>
  <c r="O12" i="4"/>
  <c r="U12" i="4" s="1"/>
  <c r="O13" i="4"/>
  <c r="U13" i="4" s="1"/>
  <c r="O14" i="4"/>
  <c r="U14" i="4" s="1"/>
  <c r="O15" i="4"/>
  <c r="U15" i="4" s="1"/>
  <c r="O16" i="4"/>
  <c r="U16" i="4" s="1"/>
  <c r="O17" i="4"/>
  <c r="U17" i="4" s="1"/>
  <c r="O18" i="4"/>
  <c r="U18" i="4" s="1"/>
  <c r="O19" i="4"/>
  <c r="U19" i="4" s="1"/>
  <c r="O20" i="4"/>
  <c r="U20" i="4" s="1"/>
  <c r="O21" i="4"/>
  <c r="U21" i="4" s="1"/>
  <c r="O22" i="4"/>
  <c r="U22" i="4" s="1"/>
  <c r="O23" i="4"/>
  <c r="U23" i="4" s="1"/>
  <c r="O24" i="4"/>
  <c r="U24" i="4" s="1"/>
  <c r="O25" i="4"/>
  <c r="U25" i="4" s="1"/>
  <c r="O26" i="4"/>
  <c r="U26" i="4" s="1"/>
  <c r="O27" i="4"/>
  <c r="U27" i="4" s="1"/>
  <c r="O28" i="4"/>
  <c r="O29" i="4"/>
  <c r="U29" i="4" s="1"/>
  <c r="O30" i="4"/>
  <c r="O31" i="4"/>
  <c r="U31" i="4" s="1"/>
  <c r="O32" i="4"/>
  <c r="O33" i="4"/>
  <c r="U33" i="4" s="1"/>
  <c r="O34" i="4"/>
  <c r="O35" i="4"/>
  <c r="U35" i="4" s="1"/>
  <c r="O36" i="4"/>
  <c r="O37" i="4"/>
  <c r="U37" i="4" s="1"/>
  <c r="O38" i="4"/>
  <c r="U38" i="4" s="1"/>
  <c r="O39" i="4"/>
  <c r="U39" i="4" s="1"/>
  <c r="O40" i="4"/>
  <c r="O41" i="4"/>
  <c r="U41" i="4" s="1"/>
  <c r="O42" i="4"/>
  <c r="O43" i="4"/>
  <c r="U43" i="4" s="1"/>
  <c r="O44" i="4"/>
  <c r="U44" i="4" s="1"/>
  <c r="O45" i="4"/>
  <c r="U45" i="4" s="1"/>
  <c r="O46" i="4"/>
  <c r="U46" i="4" s="1"/>
  <c r="O47" i="4"/>
  <c r="U47" i="4" s="1"/>
  <c r="O48" i="4"/>
  <c r="U48" i="4" s="1"/>
  <c r="O49" i="4"/>
  <c r="U49" i="4" s="1"/>
  <c r="O50" i="4"/>
  <c r="U50" i="4" s="1"/>
  <c r="O51" i="4"/>
  <c r="U51" i="4" s="1"/>
  <c r="O52" i="4"/>
  <c r="U52" i="4" s="1"/>
  <c r="O53" i="4"/>
  <c r="U53" i="4" s="1"/>
  <c r="O54" i="4"/>
  <c r="U54" i="4" s="1"/>
  <c r="O55" i="4"/>
  <c r="U55" i="4" s="1"/>
  <c r="O56" i="4"/>
  <c r="O57" i="4"/>
  <c r="U57" i="4" s="1"/>
  <c r="O58" i="4"/>
  <c r="O59" i="4"/>
  <c r="U59" i="4" s="1"/>
  <c r="O60" i="4"/>
  <c r="U60" i="4" s="1"/>
  <c r="O61" i="4"/>
  <c r="U61" i="4" s="1"/>
  <c r="O62" i="4"/>
  <c r="U62" i="4" s="1"/>
  <c r="O63" i="4"/>
  <c r="U63" i="4" s="1"/>
  <c r="O64" i="4"/>
  <c r="U64" i="4" s="1"/>
  <c r="O65" i="4"/>
  <c r="U65" i="4" s="1"/>
  <c r="O66" i="4"/>
  <c r="O67" i="4"/>
  <c r="U67" i="4" s="1"/>
  <c r="O68" i="4"/>
  <c r="U68" i="4" s="1"/>
  <c r="O69" i="4"/>
  <c r="U69" i="4" s="1"/>
  <c r="Y69" i="4" s="1"/>
  <c r="O70" i="4"/>
  <c r="U70" i="4" s="1"/>
  <c r="O71" i="4"/>
  <c r="U71" i="4" s="1"/>
  <c r="O72" i="4"/>
  <c r="U72" i="4" s="1"/>
  <c r="O73" i="4"/>
  <c r="U73" i="4" s="1"/>
  <c r="O74" i="4"/>
  <c r="U74" i="4" s="1"/>
  <c r="O75" i="4"/>
  <c r="U75" i="4" s="1"/>
  <c r="O76" i="4"/>
  <c r="U76" i="4" s="1"/>
  <c r="O77" i="4"/>
  <c r="U77" i="4" s="1"/>
  <c r="O78" i="4"/>
  <c r="U78" i="4" s="1"/>
  <c r="O79" i="4"/>
  <c r="U79" i="4" s="1"/>
  <c r="O80" i="4"/>
  <c r="O81" i="4"/>
  <c r="U81" i="4" s="1"/>
  <c r="O82" i="4"/>
  <c r="U82" i="4" s="1"/>
  <c r="O83" i="4"/>
  <c r="U83" i="4" s="1"/>
  <c r="O84" i="4"/>
  <c r="U84" i="4" s="1"/>
  <c r="O85" i="4"/>
  <c r="U85" i="4" s="1"/>
  <c r="O2" i="4"/>
  <c r="U2" i="4" s="1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L63" i="4" s="1"/>
  <c r="Y63" i="4" s="1"/>
  <c r="K64" i="4"/>
  <c r="K65" i="4"/>
  <c r="K66" i="4"/>
  <c r="K67" i="4"/>
  <c r="L67" i="4" s="1"/>
  <c r="Y67" i="4" s="1"/>
  <c r="K68" i="4"/>
  <c r="K70" i="4"/>
  <c r="L70" i="4" s="1"/>
  <c r="Y70" i="4" s="1"/>
  <c r="K71" i="4"/>
  <c r="K72" i="4"/>
  <c r="K73" i="4"/>
  <c r="K74" i="4"/>
  <c r="K75" i="4"/>
  <c r="K76" i="4"/>
  <c r="K77" i="4"/>
  <c r="K78" i="4"/>
  <c r="L78" i="4" s="1"/>
  <c r="Y78" i="4" s="1"/>
  <c r="K79" i="4"/>
  <c r="K80" i="4"/>
  <c r="K81" i="4"/>
  <c r="K82" i="4"/>
  <c r="K83" i="4"/>
  <c r="K84" i="4"/>
  <c r="K85" i="4"/>
  <c r="K2" i="4"/>
  <c r="H3" i="4"/>
  <c r="H4" i="4"/>
  <c r="L4" i="4" s="1"/>
  <c r="Y4" i="4" s="1"/>
  <c r="H5" i="4"/>
  <c r="H6" i="4"/>
  <c r="L6" i="4" s="1"/>
  <c r="Y6" i="4" s="1"/>
  <c r="H7" i="4"/>
  <c r="L8" i="4"/>
  <c r="Y8" i="4" s="1"/>
  <c r="H9" i="4"/>
  <c r="H10" i="4"/>
  <c r="L10" i="4" s="1"/>
  <c r="Y10" i="4" s="1"/>
  <c r="H11" i="4"/>
  <c r="H12" i="4"/>
  <c r="L12" i="4" s="1"/>
  <c r="Y12" i="4" s="1"/>
  <c r="H13" i="4"/>
  <c r="H14" i="4"/>
  <c r="L14" i="4" s="1"/>
  <c r="Y14" i="4" s="1"/>
  <c r="H15" i="4"/>
  <c r="H16" i="4"/>
  <c r="L16" i="4" s="1"/>
  <c r="Y16" i="4" s="1"/>
  <c r="H17" i="4"/>
  <c r="H18" i="4"/>
  <c r="L18" i="4" s="1"/>
  <c r="Y18" i="4" s="1"/>
  <c r="H19" i="4"/>
  <c r="H20" i="4"/>
  <c r="L20" i="4" s="1"/>
  <c r="Y20" i="4" s="1"/>
  <c r="H21" i="4"/>
  <c r="H22" i="4"/>
  <c r="L22" i="4" s="1"/>
  <c r="Y22" i="4" s="1"/>
  <c r="H23" i="4"/>
  <c r="H24" i="4"/>
  <c r="L24" i="4" s="1"/>
  <c r="Y24" i="4" s="1"/>
  <c r="H25" i="4"/>
  <c r="H26" i="4"/>
  <c r="L26" i="4" s="1"/>
  <c r="Y26" i="4" s="1"/>
  <c r="H27" i="4"/>
  <c r="L28" i="4"/>
  <c r="H29" i="4"/>
  <c r="H30" i="4"/>
  <c r="L30" i="4" s="1"/>
  <c r="H31" i="4"/>
  <c r="L32" i="4"/>
  <c r="H33" i="4"/>
  <c r="H34" i="4"/>
  <c r="L34" i="4" s="1"/>
  <c r="H35" i="4"/>
  <c r="H36" i="4"/>
  <c r="L36" i="4" s="1"/>
  <c r="H37" i="4"/>
  <c r="H38" i="4"/>
  <c r="L38" i="4" s="1"/>
  <c r="Y38" i="4" s="1"/>
  <c r="H39" i="4"/>
  <c r="H40" i="4"/>
  <c r="L40" i="4" s="1"/>
  <c r="H41" i="4"/>
  <c r="H42" i="4"/>
  <c r="L42" i="4" s="1"/>
  <c r="H43" i="4"/>
  <c r="H44" i="4"/>
  <c r="L44" i="4" s="1"/>
  <c r="Y44" i="4" s="1"/>
  <c r="H45" i="4"/>
  <c r="H46" i="4"/>
  <c r="L46" i="4" s="1"/>
  <c r="Y46" i="4" s="1"/>
  <c r="H47" i="4"/>
  <c r="H48" i="4"/>
  <c r="L48" i="4" s="1"/>
  <c r="Y48" i="4" s="1"/>
  <c r="H49" i="4"/>
  <c r="L50" i="4"/>
  <c r="Y50" i="4" s="1"/>
  <c r="H51" i="4"/>
  <c r="L52" i="4"/>
  <c r="Y52" i="4" s="1"/>
  <c r="H53" i="4"/>
  <c r="H54" i="4"/>
  <c r="L54" i="4" s="1"/>
  <c r="Y54" i="4" s="1"/>
  <c r="H55" i="4"/>
  <c r="H56" i="4"/>
  <c r="L56" i="4" s="1"/>
  <c r="H57" i="4"/>
  <c r="L58" i="4"/>
  <c r="H59" i="4"/>
  <c r="H60" i="4"/>
  <c r="L60" i="4" s="1"/>
  <c r="Y60" i="4" s="1"/>
  <c r="H61" i="4"/>
  <c r="H62" i="4"/>
  <c r="L62" i="4" s="1"/>
  <c r="Y62" i="4" s="1"/>
  <c r="H64" i="4"/>
  <c r="L64" i="4" s="1"/>
  <c r="Y64" i="4" s="1"/>
  <c r="H65" i="4"/>
  <c r="H66" i="4"/>
  <c r="L66" i="4" s="1"/>
  <c r="H68" i="4"/>
  <c r="L68" i="4" s="1"/>
  <c r="Y68" i="4" s="1"/>
  <c r="H71" i="4"/>
  <c r="L71" i="4" s="1"/>
  <c r="Y71" i="4" s="1"/>
  <c r="H72" i="4"/>
  <c r="H73" i="4"/>
  <c r="L73" i="4" s="1"/>
  <c r="Y73" i="4" s="1"/>
  <c r="H74" i="4"/>
  <c r="H75" i="4"/>
  <c r="L75" i="4" s="1"/>
  <c r="Y75" i="4" s="1"/>
  <c r="H76" i="4"/>
  <c r="L77" i="4"/>
  <c r="Y77" i="4" s="1"/>
  <c r="L79" i="4"/>
  <c r="Y79" i="4" s="1"/>
  <c r="H80" i="4"/>
  <c r="H81" i="4"/>
  <c r="L81" i="4" s="1"/>
  <c r="Y81" i="4" s="1"/>
  <c r="H82" i="4"/>
  <c r="H83" i="4"/>
  <c r="L83" i="4" s="1"/>
  <c r="Y83" i="4" s="1"/>
  <c r="H84" i="4"/>
  <c r="H85" i="4"/>
  <c r="L85" i="4" s="1"/>
  <c r="Y85" i="4" s="1"/>
  <c r="H2" i="4"/>
  <c r="Q3" i="3"/>
  <c r="H167" i="17" s="1"/>
  <c r="Q4" i="3"/>
  <c r="H124" i="17" s="1"/>
  <c r="Q5" i="3"/>
  <c r="Q6" i="3"/>
  <c r="H103" i="17" s="1"/>
  <c r="Q7" i="3"/>
  <c r="H104" i="17" s="1"/>
  <c r="Q8" i="3"/>
  <c r="H115" i="17" s="1"/>
  <c r="Q9" i="3"/>
  <c r="H125" i="17" s="1"/>
  <c r="Q10" i="3"/>
  <c r="H105" i="17" s="1"/>
  <c r="Q11" i="3"/>
  <c r="H126" i="17" s="1"/>
  <c r="Q12" i="3"/>
  <c r="H106" i="17" s="1"/>
  <c r="Q13" i="3"/>
  <c r="H116" i="17" s="1"/>
  <c r="Q14" i="3"/>
  <c r="H107" i="17" s="1"/>
  <c r="Q16" i="3"/>
  <c r="H117" i="17" s="1"/>
  <c r="Q17" i="3"/>
  <c r="H108" i="17" s="1"/>
  <c r="Q18" i="3"/>
  <c r="H128" i="17" s="1"/>
  <c r="Q19" i="3"/>
  <c r="H118" i="17" s="1"/>
  <c r="Q20" i="3"/>
  <c r="H119" i="17" s="1"/>
  <c r="Q21" i="3"/>
  <c r="H129" i="17" s="1"/>
  <c r="Q22" i="3"/>
  <c r="H120" i="17" s="1"/>
  <c r="Q23" i="3"/>
  <c r="H109" i="17" s="1"/>
  <c r="Q24" i="3"/>
  <c r="H130" i="17" s="1"/>
  <c r="Q25" i="3"/>
  <c r="H121" i="17" s="1"/>
  <c r="Q26" i="3"/>
  <c r="H131" i="17" s="1"/>
  <c r="Q27" i="3"/>
  <c r="H168" i="17" s="1"/>
  <c r="Q28" i="3"/>
  <c r="Q29" i="3"/>
  <c r="H111" i="17" s="1"/>
  <c r="Q30" i="3"/>
  <c r="H112" i="17" s="1"/>
  <c r="Q31" i="3"/>
  <c r="H113" i="17" s="1"/>
  <c r="Q32" i="3"/>
  <c r="H169" i="17" s="1"/>
  <c r="Q33" i="3"/>
  <c r="H122" i="17" s="1"/>
  <c r="Q34" i="3"/>
  <c r="H123" i="17" s="1"/>
  <c r="Q35" i="3"/>
  <c r="H132" i="17" s="1"/>
  <c r="Q36" i="3"/>
  <c r="H133" i="17" s="1"/>
  <c r="Q37" i="3"/>
  <c r="H170" i="17" s="1"/>
  <c r="Q38" i="3"/>
  <c r="H171" i="17" s="1"/>
  <c r="Q39" i="3"/>
  <c r="H172" i="17" s="1"/>
  <c r="Q40" i="3"/>
  <c r="H134" i="17" s="1"/>
  <c r="Q41" i="3"/>
  <c r="H135" i="17" s="1"/>
  <c r="Q42" i="3"/>
  <c r="H173" i="17" s="1"/>
  <c r="Q43" i="3"/>
  <c r="H174" i="17" s="1"/>
  <c r="Q44" i="3"/>
  <c r="H175" i="17" s="1"/>
  <c r="Q45" i="3"/>
  <c r="H136" i="17" s="1"/>
  <c r="Q46" i="3"/>
  <c r="H176" i="17" s="1"/>
  <c r="Q47" i="3"/>
  <c r="H177" i="17" s="1"/>
  <c r="Q48" i="3"/>
  <c r="H137" i="17" s="1"/>
  <c r="Q49" i="3"/>
  <c r="H138" i="17" s="1"/>
  <c r="Q50" i="3"/>
  <c r="H139" i="17" s="1"/>
  <c r="Q51" i="3"/>
  <c r="H178" i="17" s="1"/>
  <c r="Q52" i="3"/>
  <c r="H179" i="17" s="1"/>
  <c r="Q53" i="3"/>
  <c r="H140" i="17" s="1"/>
  <c r="Q54" i="3"/>
  <c r="H141" i="17" s="1"/>
  <c r="Q55" i="3"/>
  <c r="H180" i="17" s="1"/>
  <c r="Q56" i="3"/>
  <c r="H181" i="17" s="1"/>
  <c r="Q57" i="3"/>
  <c r="H182" i="17" s="1"/>
  <c r="Q58" i="3"/>
  <c r="H183" i="17" s="1"/>
  <c r="Q59" i="3"/>
  <c r="H142" i="17" s="1"/>
  <c r="Q60" i="3"/>
  <c r="H143" i="17" s="1"/>
  <c r="Q61" i="3"/>
  <c r="H144" i="17" s="1"/>
  <c r="Q62" i="3"/>
  <c r="H145" i="17" s="1"/>
  <c r="Q63" i="3"/>
  <c r="H146" i="17" s="1"/>
  <c r="Q64" i="3"/>
  <c r="H147" i="17" s="1"/>
  <c r="Q65" i="3"/>
  <c r="H184" i="17" s="1"/>
  <c r="Q66" i="3"/>
  <c r="H185" i="17" s="1"/>
  <c r="Q67" i="3"/>
  <c r="H186" i="17" s="1"/>
  <c r="Q68" i="3"/>
  <c r="H187" i="17" s="1"/>
  <c r="Q69" i="3"/>
  <c r="H148" i="17" s="1"/>
  <c r="Q70" i="3"/>
  <c r="H188" i="17" s="1"/>
  <c r="Q71" i="3"/>
  <c r="H149" i="17" s="1"/>
  <c r="Q72" i="3"/>
  <c r="H189" i="17" s="1"/>
  <c r="Q73" i="3"/>
  <c r="H190" i="17" s="1"/>
  <c r="Q74" i="3"/>
  <c r="H150" i="17" s="1"/>
  <c r="Q75" i="3"/>
  <c r="H191" i="17" s="1"/>
  <c r="Q76" i="3"/>
  <c r="H151" i="17" s="1"/>
  <c r="Q77" i="3"/>
  <c r="H152" i="17" s="1"/>
  <c r="Q78" i="3"/>
  <c r="H153" i="17" s="1"/>
  <c r="Q79" i="3"/>
  <c r="H192" i="17" s="1"/>
  <c r="Q80" i="3"/>
  <c r="H193" i="17" s="1"/>
  <c r="Q81" i="3"/>
  <c r="H154" i="17" s="1"/>
  <c r="Q82" i="3"/>
  <c r="H194" i="17" s="1"/>
  <c r="Q83" i="3"/>
  <c r="H195" i="17" s="1"/>
  <c r="Q84" i="3"/>
  <c r="H155" i="17" s="1"/>
  <c r="Q85" i="3"/>
  <c r="H156" i="17" s="1"/>
  <c r="Q86" i="3"/>
  <c r="H196" i="17" s="1"/>
  <c r="Q87" i="3"/>
  <c r="Q88" i="3"/>
  <c r="H198" i="17" s="1"/>
  <c r="Q89" i="3"/>
  <c r="H199" i="17" s="1"/>
  <c r="Q90" i="3"/>
  <c r="H157" i="17" s="1"/>
  <c r="Q91" i="3"/>
  <c r="H158" i="17" s="1"/>
  <c r="Q92" i="3"/>
  <c r="H159" i="17" s="1"/>
  <c r="Q93" i="3"/>
  <c r="H200" i="17" s="1"/>
  <c r="Q94" i="3"/>
  <c r="H201" i="17" s="1"/>
  <c r="Q95" i="3"/>
  <c r="Q96" i="3"/>
  <c r="H160" i="17" s="1"/>
  <c r="Q97" i="3"/>
  <c r="H203" i="17" s="1"/>
  <c r="Q98" i="3"/>
  <c r="H161" i="17" s="1"/>
  <c r="Q99" i="3"/>
  <c r="Q100" i="3"/>
  <c r="H205" i="17" s="1"/>
  <c r="Q101" i="3"/>
  <c r="H162" i="17" s="1"/>
  <c r="Q102" i="3"/>
  <c r="H206" i="17" s="1"/>
  <c r="Q103" i="3"/>
  <c r="H163" i="17" s="1"/>
  <c r="Q105" i="3"/>
  <c r="H208" i="17" s="1"/>
  <c r="Q108" i="3"/>
  <c r="H211" i="17" s="1"/>
  <c r="Q109" i="3"/>
  <c r="H212" i="17" s="1"/>
  <c r="Q111" i="3"/>
  <c r="H214" i="17" s="1"/>
  <c r="Q112" i="3"/>
  <c r="H215" i="17" s="1"/>
  <c r="Q2" i="3"/>
  <c r="H102" i="17" s="1"/>
  <c r="N3" i="3"/>
  <c r="N4" i="3"/>
  <c r="N5" i="3"/>
  <c r="G114" i="17" s="1"/>
  <c r="N6" i="3"/>
  <c r="N7" i="3"/>
  <c r="N8" i="3"/>
  <c r="N9" i="3"/>
  <c r="N10" i="3"/>
  <c r="N11" i="3"/>
  <c r="N12" i="3"/>
  <c r="N13" i="3"/>
  <c r="N14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G110" i="17" s="1"/>
  <c r="N29" i="3"/>
  <c r="N30" i="3"/>
  <c r="N31" i="3"/>
  <c r="N32" i="3"/>
  <c r="N33" i="3"/>
  <c r="G122" i="17" s="1"/>
  <c r="N34" i="3"/>
  <c r="N35" i="3"/>
  <c r="N36" i="3"/>
  <c r="N37" i="3"/>
  <c r="N38" i="3"/>
  <c r="N39" i="3"/>
  <c r="N40" i="3"/>
  <c r="G134" i="17" s="1"/>
  <c r="N41" i="3"/>
  <c r="N42" i="3"/>
  <c r="N43" i="3"/>
  <c r="N44" i="3"/>
  <c r="N45" i="3"/>
  <c r="N46" i="3"/>
  <c r="N47" i="3"/>
  <c r="N48" i="3"/>
  <c r="N49" i="3"/>
  <c r="N50" i="3"/>
  <c r="N51" i="3"/>
  <c r="G178" i="17" s="1"/>
  <c r="N52" i="3"/>
  <c r="N53" i="3"/>
  <c r="N54" i="3"/>
  <c r="G141" i="17" s="1"/>
  <c r="N55" i="3"/>
  <c r="N56" i="3"/>
  <c r="N57" i="3"/>
  <c r="N58" i="3"/>
  <c r="N59" i="3"/>
  <c r="N60" i="3"/>
  <c r="N61" i="3"/>
  <c r="N62" i="3"/>
  <c r="N63" i="3"/>
  <c r="N64" i="3"/>
  <c r="G147" i="17" s="1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G197" i="17" s="1"/>
  <c r="N88" i="3"/>
  <c r="N89" i="3"/>
  <c r="N90" i="3"/>
  <c r="N91" i="3"/>
  <c r="N92" i="3"/>
  <c r="N93" i="3"/>
  <c r="N94" i="3"/>
  <c r="N95" i="3"/>
  <c r="G202" i="17" s="1"/>
  <c r="N96" i="3"/>
  <c r="N97" i="3"/>
  <c r="N98" i="3"/>
  <c r="N99" i="3"/>
  <c r="G204" i="17" s="1"/>
  <c r="N100" i="3"/>
  <c r="N101" i="3"/>
  <c r="N102" i="3"/>
  <c r="N103" i="3"/>
  <c r="N105" i="3"/>
  <c r="N106" i="3"/>
  <c r="N107" i="3"/>
  <c r="N108" i="3"/>
  <c r="N109" i="3"/>
  <c r="N110" i="3"/>
  <c r="N111" i="3"/>
  <c r="N112" i="3"/>
  <c r="N2" i="3"/>
  <c r="K3" i="3"/>
  <c r="E167" i="17" s="1"/>
  <c r="K4" i="3"/>
  <c r="E124" i="17" s="1"/>
  <c r="K5" i="3"/>
  <c r="E114" i="17" s="1"/>
  <c r="K6" i="3"/>
  <c r="E103" i="17" s="1"/>
  <c r="K7" i="3"/>
  <c r="E104" i="17" s="1"/>
  <c r="K8" i="3"/>
  <c r="E115" i="17" s="1"/>
  <c r="K9" i="3"/>
  <c r="E125" i="17" s="1"/>
  <c r="K10" i="3"/>
  <c r="E105" i="17" s="1"/>
  <c r="K11" i="3"/>
  <c r="E126" i="17" s="1"/>
  <c r="K12" i="3"/>
  <c r="E106" i="17" s="1"/>
  <c r="K13" i="3"/>
  <c r="E116" i="17" s="1"/>
  <c r="K14" i="3"/>
  <c r="E107" i="17" s="1"/>
  <c r="K16" i="3"/>
  <c r="E117" i="17" s="1"/>
  <c r="K17" i="3"/>
  <c r="E108" i="17" s="1"/>
  <c r="K18" i="3"/>
  <c r="E128" i="17" s="1"/>
  <c r="K19" i="3"/>
  <c r="E118" i="17" s="1"/>
  <c r="K20" i="3"/>
  <c r="E119" i="17" s="1"/>
  <c r="K21" i="3"/>
  <c r="E129" i="17" s="1"/>
  <c r="K22" i="3"/>
  <c r="E120" i="17" s="1"/>
  <c r="K23" i="3"/>
  <c r="E109" i="17" s="1"/>
  <c r="K24" i="3"/>
  <c r="E130" i="17" s="1"/>
  <c r="K25" i="3"/>
  <c r="E121" i="17" s="1"/>
  <c r="K26" i="3"/>
  <c r="E131" i="17" s="1"/>
  <c r="K27" i="3"/>
  <c r="E168" i="17" s="1"/>
  <c r="K28" i="3"/>
  <c r="E110" i="17" s="1"/>
  <c r="K29" i="3"/>
  <c r="E111" i="17" s="1"/>
  <c r="K30" i="3"/>
  <c r="E112" i="17" s="1"/>
  <c r="K31" i="3"/>
  <c r="E113" i="17" s="1"/>
  <c r="K32" i="3"/>
  <c r="E169" i="17" s="1"/>
  <c r="K33" i="3"/>
  <c r="E122" i="17" s="1"/>
  <c r="K34" i="3"/>
  <c r="E123" i="17" s="1"/>
  <c r="K35" i="3"/>
  <c r="E132" i="17" s="1"/>
  <c r="K36" i="3"/>
  <c r="E133" i="17" s="1"/>
  <c r="K37" i="3"/>
  <c r="E170" i="17" s="1"/>
  <c r="K38" i="3"/>
  <c r="E171" i="17" s="1"/>
  <c r="K39" i="3"/>
  <c r="E172" i="17" s="1"/>
  <c r="K40" i="3"/>
  <c r="E134" i="17" s="1"/>
  <c r="K41" i="3"/>
  <c r="E135" i="17" s="1"/>
  <c r="K42" i="3"/>
  <c r="E173" i="17" s="1"/>
  <c r="K43" i="3"/>
  <c r="E174" i="17" s="1"/>
  <c r="K44" i="3"/>
  <c r="E175" i="17" s="1"/>
  <c r="K45" i="3"/>
  <c r="E136" i="17" s="1"/>
  <c r="K46" i="3"/>
  <c r="E176" i="17" s="1"/>
  <c r="K47" i="3"/>
  <c r="E177" i="17" s="1"/>
  <c r="K48" i="3"/>
  <c r="E137" i="17" s="1"/>
  <c r="K49" i="3"/>
  <c r="E138" i="17" s="1"/>
  <c r="K50" i="3"/>
  <c r="E139" i="17" s="1"/>
  <c r="K51" i="3"/>
  <c r="E178" i="17" s="1"/>
  <c r="K52" i="3"/>
  <c r="E179" i="17" s="1"/>
  <c r="K53" i="3"/>
  <c r="E140" i="17" s="1"/>
  <c r="K54" i="3"/>
  <c r="E141" i="17" s="1"/>
  <c r="K55" i="3"/>
  <c r="E180" i="17" s="1"/>
  <c r="K56" i="3"/>
  <c r="E181" i="17" s="1"/>
  <c r="K57" i="3"/>
  <c r="E182" i="17" s="1"/>
  <c r="K58" i="3"/>
  <c r="E183" i="17" s="1"/>
  <c r="K59" i="3"/>
  <c r="E142" i="17" s="1"/>
  <c r="K60" i="3"/>
  <c r="E143" i="17" s="1"/>
  <c r="K61" i="3"/>
  <c r="E144" i="17" s="1"/>
  <c r="K62" i="3"/>
  <c r="E145" i="17" s="1"/>
  <c r="K63" i="3"/>
  <c r="E146" i="17" s="1"/>
  <c r="K64" i="3"/>
  <c r="E147" i="17" s="1"/>
  <c r="K65" i="3"/>
  <c r="E184" i="17" s="1"/>
  <c r="K66" i="3"/>
  <c r="E185" i="17" s="1"/>
  <c r="K67" i="3"/>
  <c r="E186" i="17" s="1"/>
  <c r="K68" i="3"/>
  <c r="E187" i="17" s="1"/>
  <c r="K69" i="3"/>
  <c r="E148" i="17" s="1"/>
  <c r="K70" i="3"/>
  <c r="E188" i="17" s="1"/>
  <c r="K71" i="3"/>
  <c r="E149" i="17" s="1"/>
  <c r="K72" i="3"/>
  <c r="E189" i="17" s="1"/>
  <c r="K73" i="3"/>
  <c r="E190" i="17" s="1"/>
  <c r="K74" i="3"/>
  <c r="E150" i="17" s="1"/>
  <c r="K75" i="3"/>
  <c r="E191" i="17" s="1"/>
  <c r="K76" i="3"/>
  <c r="E151" i="17" s="1"/>
  <c r="K77" i="3"/>
  <c r="E152" i="17" s="1"/>
  <c r="K78" i="3"/>
  <c r="E153" i="17" s="1"/>
  <c r="K79" i="3"/>
  <c r="E192" i="17" s="1"/>
  <c r="K80" i="3"/>
  <c r="E193" i="17" s="1"/>
  <c r="K81" i="3"/>
  <c r="E154" i="17" s="1"/>
  <c r="K82" i="3"/>
  <c r="E194" i="17" s="1"/>
  <c r="K83" i="3"/>
  <c r="E195" i="17" s="1"/>
  <c r="K84" i="3"/>
  <c r="E155" i="17" s="1"/>
  <c r="K85" i="3"/>
  <c r="E156" i="17" s="1"/>
  <c r="K86" i="3"/>
  <c r="E196" i="17" s="1"/>
  <c r="K87" i="3"/>
  <c r="E197" i="17" s="1"/>
  <c r="K88" i="3"/>
  <c r="E198" i="17" s="1"/>
  <c r="K89" i="3"/>
  <c r="E199" i="17" s="1"/>
  <c r="K90" i="3"/>
  <c r="E157" i="17" s="1"/>
  <c r="K91" i="3"/>
  <c r="E158" i="17" s="1"/>
  <c r="K92" i="3"/>
  <c r="E159" i="17" s="1"/>
  <c r="K93" i="3"/>
  <c r="E200" i="17" s="1"/>
  <c r="K94" i="3"/>
  <c r="E201" i="17" s="1"/>
  <c r="K95" i="3"/>
  <c r="E202" i="17" s="1"/>
  <c r="K96" i="3"/>
  <c r="E160" i="17" s="1"/>
  <c r="K97" i="3"/>
  <c r="E203" i="17" s="1"/>
  <c r="K98" i="3"/>
  <c r="E161" i="17" s="1"/>
  <c r="K99" i="3"/>
  <c r="E204" i="17" s="1"/>
  <c r="K100" i="3"/>
  <c r="E205" i="17" s="1"/>
  <c r="K101" i="3"/>
  <c r="E162" i="17" s="1"/>
  <c r="K102" i="3"/>
  <c r="E206" i="17" s="1"/>
  <c r="K103" i="3"/>
  <c r="E163" i="17" s="1"/>
  <c r="K105" i="3"/>
  <c r="E208" i="17" s="1"/>
  <c r="K106" i="3"/>
  <c r="E209" i="17" s="1"/>
  <c r="K108" i="3"/>
  <c r="E211" i="17" s="1"/>
  <c r="K109" i="3"/>
  <c r="E212" i="17" s="1"/>
  <c r="K110" i="3"/>
  <c r="E213" i="17" s="1"/>
  <c r="K111" i="3"/>
  <c r="E214" i="17" s="1"/>
  <c r="K112" i="3"/>
  <c r="E215" i="17" s="1"/>
  <c r="K2" i="3"/>
  <c r="E102" i="17" s="1"/>
  <c r="L3" i="3"/>
  <c r="F167" i="17" s="1"/>
  <c r="L4" i="3"/>
  <c r="F124" i="17" s="1"/>
  <c r="L5" i="3"/>
  <c r="F114" i="17" s="1"/>
  <c r="H6" i="3"/>
  <c r="H7" i="3"/>
  <c r="H8" i="3"/>
  <c r="L9" i="3"/>
  <c r="F125" i="17" s="1"/>
  <c r="L10" i="3"/>
  <c r="F105" i="17" s="1"/>
  <c r="H11" i="3"/>
  <c r="L12" i="3"/>
  <c r="F106" i="17" s="1"/>
  <c r="H13" i="3"/>
  <c r="L14" i="3"/>
  <c r="F107" i="17" s="1"/>
  <c r="H15" i="3"/>
  <c r="L16" i="3"/>
  <c r="F117" i="17" s="1"/>
  <c r="L17" i="3"/>
  <c r="F108" i="17" s="1"/>
  <c r="L18" i="3"/>
  <c r="F128" i="17" s="1"/>
  <c r="L19" i="3"/>
  <c r="F118" i="17" s="1"/>
  <c r="L20" i="3"/>
  <c r="F119" i="17" s="1"/>
  <c r="L21" i="3"/>
  <c r="F129" i="17" s="1"/>
  <c r="H22" i="3"/>
  <c r="H23" i="3"/>
  <c r="L24" i="3"/>
  <c r="F130" i="17" s="1"/>
  <c r="L25" i="3"/>
  <c r="F121" i="17" s="1"/>
  <c r="L26" i="3"/>
  <c r="F131" i="17" s="1"/>
  <c r="L27" i="3"/>
  <c r="F168" i="17" s="1"/>
  <c r="H28" i="3"/>
  <c r="H29" i="3"/>
  <c r="H30" i="3"/>
  <c r="L31" i="3"/>
  <c r="F113" i="17" s="1"/>
  <c r="L32" i="3"/>
  <c r="F169" i="17" s="1"/>
  <c r="H33" i="3"/>
  <c r="H34" i="3"/>
  <c r="L35" i="3"/>
  <c r="F132" i="17" s="1"/>
  <c r="H36" i="3"/>
  <c r="H37" i="3"/>
  <c r="L38" i="3"/>
  <c r="F171" i="17" s="1"/>
  <c r="H39" i="3"/>
  <c r="H40" i="3"/>
  <c r="H41" i="3"/>
  <c r="L42" i="3"/>
  <c r="F173" i="17" s="1"/>
  <c r="H43" i="3"/>
  <c r="H44" i="3"/>
  <c r="H45" i="3"/>
  <c r="H46" i="3"/>
  <c r="H47" i="3"/>
  <c r="D177" i="17" s="1"/>
  <c r="L48" i="3"/>
  <c r="F137" i="17" s="1"/>
  <c r="L49" i="3"/>
  <c r="F138" i="17" s="1"/>
  <c r="H50" i="3"/>
  <c r="H51" i="3"/>
  <c r="H52" i="3"/>
  <c r="H53" i="3"/>
  <c r="H54" i="3"/>
  <c r="L55" i="3"/>
  <c r="F180" i="17" s="1"/>
  <c r="H56" i="3"/>
  <c r="L57" i="3"/>
  <c r="F182" i="17" s="1"/>
  <c r="L58" i="3"/>
  <c r="F183" i="17" s="1"/>
  <c r="H59" i="3"/>
  <c r="H60" i="3"/>
  <c r="H61" i="3"/>
  <c r="H62" i="3"/>
  <c r="H63" i="3"/>
  <c r="H64" i="3"/>
  <c r="H65" i="3"/>
  <c r="H66" i="3"/>
  <c r="H67" i="3"/>
  <c r="H68" i="3"/>
  <c r="H69" i="3"/>
  <c r="H70" i="3"/>
  <c r="L71" i="3"/>
  <c r="F149" i="17" s="1"/>
  <c r="H72" i="3"/>
  <c r="H73" i="3"/>
  <c r="L74" i="3"/>
  <c r="F150" i="17" s="1"/>
  <c r="H75" i="3"/>
  <c r="L76" i="3"/>
  <c r="F151" i="17" s="1"/>
  <c r="L77" i="3"/>
  <c r="F152" i="17" s="1"/>
  <c r="H78" i="3"/>
  <c r="H79" i="3"/>
  <c r="H80" i="3"/>
  <c r="L81" i="3"/>
  <c r="F154" i="17" s="1"/>
  <c r="L82" i="3"/>
  <c r="F194" i="17" s="1"/>
  <c r="L83" i="3"/>
  <c r="F195" i="17" s="1"/>
  <c r="H84" i="3"/>
  <c r="D155" i="17" s="1"/>
  <c r="L85" i="3"/>
  <c r="H86" i="3"/>
  <c r="H87" i="3"/>
  <c r="H88" i="3"/>
  <c r="H89" i="3"/>
  <c r="H90" i="3"/>
  <c r="H91" i="3"/>
  <c r="L92" i="3"/>
  <c r="F159" i="17" s="1"/>
  <c r="H93" i="3"/>
  <c r="L94" i="3"/>
  <c r="F201" i="17" s="1"/>
  <c r="H95" i="3"/>
  <c r="H96" i="3"/>
  <c r="H97" i="3"/>
  <c r="H98" i="3"/>
  <c r="H99" i="3"/>
  <c r="L99" i="3" s="1"/>
  <c r="F204" i="17" s="1"/>
  <c r="H100" i="3"/>
  <c r="L100" i="3" s="1"/>
  <c r="F205" i="17" s="1"/>
  <c r="L101" i="3"/>
  <c r="F162" i="17" s="1"/>
  <c r="H102" i="3"/>
  <c r="L102" i="3" s="1"/>
  <c r="F206" i="17" s="1"/>
  <c r="L103" i="3"/>
  <c r="F163" i="17" s="1"/>
  <c r="H104" i="3"/>
  <c r="L105" i="3"/>
  <c r="F208" i="17" s="1"/>
  <c r="H106" i="3"/>
  <c r="D209" i="17" s="1"/>
  <c r="H107" i="3"/>
  <c r="H108" i="3"/>
  <c r="H109" i="3"/>
  <c r="H110" i="3"/>
  <c r="L111" i="3"/>
  <c r="F214" i="17" s="1"/>
  <c r="H112" i="3"/>
  <c r="H2" i="3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2" i="2"/>
  <c r="L3" i="2"/>
  <c r="R3" i="2" s="1"/>
  <c r="L4" i="2"/>
  <c r="R4" i="2" s="1"/>
  <c r="L5" i="2"/>
  <c r="R5" i="2" s="1"/>
  <c r="L6" i="2"/>
  <c r="R6" i="2" s="1"/>
  <c r="L7" i="2"/>
  <c r="R7" i="2" s="1"/>
  <c r="L8" i="2"/>
  <c r="R8" i="2" s="1"/>
  <c r="L9" i="2"/>
  <c r="R9" i="2" s="1"/>
  <c r="L10" i="2"/>
  <c r="R10" i="2" s="1"/>
  <c r="L11" i="2"/>
  <c r="R11" i="2" s="1"/>
  <c r="L12" i="2"/>
  <c r="L13" i="2"/>
  <c r="R13" i="2" s="1"/>
  <c r="L14" i="2"/>
  <c r="R14" i="2" s="1"/>
  <c r="L15" i="2"/>
  <c r="R15" i="2" s="1"/>
  <c r="L16" i="2"/>
  <c r="R16" i="2" s="1"/>
  <c r="L17" i="2"/>
  <c r="R17" i="2" s="1"/>
  <c r="L18" i="2"/>
  <c r="R18" i="2" s="1"/>
  <c r="L19" i="2"/>
  <c r="R19" i="2" s="1"/>
  <c r="L20" i="2"/>
  <c r="R20" i="2" s="1"/>
  <c r="L21" i="2"/>
  <c r="R21" i="2" s="1"/>
  <c r="L22" i="2"/>
  <c r="L23" i="2"/>
  <c r="R23" i="2" s="1"/>
  <c r="L24" i="2"/>
  <c r="R24" i="2" s="1"/>
  <c r="L25" i="2"/>
  <c r="R25" i="2" s="1"/>
  <c r="L26" i="2"/>
  <c r="R26" i="2" s="1"/>
  <c r="L27" i="2"/>
  <c r="R27" i="2" s="1"/>
  <c r="L28" i="2"/>
  <c r="R28" i="2" s="1"/>
  <c r="L29" i="2"/>
  <c r="R29" i="2" s="1"/>
  <c r="L30" i="2"/>
  <c r="R30" i="2" s="1"/>
  <c r="L31" i="2"/>
  <c r="R31" i="2" s="1"/>
  <c r="L32" i="2"/>
  <c r="R32" i="2" s="1"/>
  <c r="L33" i="2"/>
  <c r="R33" i="2" s="1"/>
  <c r="L34" i="2"/>
  <c r="L35" i="2"/>
  <c r="R35" i="2" s="1"/>
  <c r="L36" i="2"/>
  <c r="L37" i="2"/>
  <c r="R37" i="2" s="1"/>
  <c r="L38" i="2"/>
  <c r="R38" i="2" s="1"/>
  <c r="L39" i="2"/>
  <c r="R39" i="2" s="1"/>
  <c r="L40" i="2"/>
  <c r="R40" i="2" s="1"/>
  <c r="L41" i="2"/>
  <c r="R41" i="2" s="1"/>
  <c r="L42" i="2"/>
  <c r="R42" i="2" s="1"/>
  <c r="L43" i="2"/>
  <c r="R43" i="2" s="1"/>
  <c r="L44" i="2"/>
  <c r="R44" i="2" s="1"/>
  <c r="L45" i="2"/>
  <c r="L46" i="2"/>
  <c r="R46" i="2" s="1"/>
  <c r="L47" i="2"/>
  <c r="R47" i="2" s="1"/>
  <c r="L48" i="2"/>
  <c r="L49" i="2"/>
  <c r="R49" i="2" s="1"/>
  <c r="L50" i="2"/>
  <c r="R50" i="2" s="1"/>
  <c r="L51" i="2"/>
  <c r="R51" i="2" s="1"/>
  <c r="L52" i="2"/>
  <c r="R52" i="2" s="1"/>
  <c r="L53" i="2"/>
  <c r="R53" i="2" s="1"/>
  <c r="L54" i="2"/>
  <c r="R54" i="2" s="1"/>
  <c r="L55" i="2"/>
  <c r="R55" i="2" s="1"/>
  <c r="L56" i="2"/>
  <c r="R56" i="2" s="1"/>
  <c r="L57" i="2"/>
  <c r="R57" i="2" s="1"/>
  <c r="L58" i="2"/>
  <c r="R58" i="2" s="1"/>
  <c r="L59" i="2"/>
  <c r="R59" i="2" s="1"/>
  <c r="L60" i="2"/>
  <c r="R60" i="2" s="1"/>
  <c r="L61" i="2"/>
  <c r="L62" i="2"/>
  <c r="R62" i="2" s="1"/>
  <c r="L63" i="2"/>
  <c r="R63" i="2" s="1"/>
  <c r="L64" i="2"/>
  <c r="R64" i="2" s="1"/>
  <c r="L65" i="2"/>
  <c r="R65" i="2" s="1"/>
  <c r="L66" i="2"/>
  <c r="R66" i="2" s="1"/>
  <c r="L67" i="2"/>
  <c r="R67" i="2" s="1"/>
  <c r="L68" i="2"/>
  <c r="R68" i="2" s="1"/>
  <c r="L69" i="2"/>
  <c r="R69" i="2" s="1"/>
  <c r="L70" i="2"/>
  <c r="R70" i="2" s="1"/>
  <c r="L71" i="2"/>
  <c r="R71" i="2" s="1"/>
  <c r="L72" i="2"/>
  <c r="R72" i="2" s="1"/>
  <c r="L73" i="2"/>
  <c r="R73" i="2" s="1"/>
  <c r="L74" i="2"/>
  <c r="R74" i="2" s="1"/>
  <c r="L75" i="2"/>
  <c r="R75" i="2" s="1"/>
  <c r="L76" i="2"/>
  <c r="R76" i="2" s="1"/>
  <c r="L77" i="2"/>
  <c r="R77" i="2" s="1"/>
  <c r="L78" i="2"/>
  <c r="R78" i="2" s="1"/>
  <c r="L79" i="2"/>
  <c r="R79" i="2" s="1"/>
  <c r="L80" i="2"/>
  <c r="R80" i="2" s="1"/>
  <c r="L81" i="2"/>
  <c r="R81" i="2" s="1"/>
  <c r="L82" i="2"/>
  <c r="R82" i="2" s="1"/>
  <c r="L83" i="2"/>
  <c r="R83" i="2" s="1"/>
  <c r="L84" i="2"/>
  <c r="R84" i="2" s="1"/>
  <c r="L85" i="2"/>
  <c r="R85" i="2" s="1"/>
  <c r="L86" i="2"/>
  <c r="R86" i="2" s="1"/>
  <c r="L87" i="2"/>
  <c r="R87" i="2" s="1"/>
  <c r="L88" i="2"/>
  <c r="R88" i="2" s="1"/>
  <c r="L89" i="2"/>
  <c r="R89" i="2" s="1"/>
  <c r="L90" i="2"/>
  <c r="R90" i="2" s="1"/>
  <c r="L91" i="2"/>
  <c r="R92" i="2"/>
  <c r="L93" i="2"/>
  <c r="R93" i="2" s="1"/>
  <c r="L94" i="2"/>
  <c r="R94" i="2" s="1"/>
  <c r="L95" i="2"/>
  <c r="R95" i="2" s="1"/>
  <c r="L96" i="2"/>
  <c r="R96" i="2" s="1"/>
  <c r="L97" i="2"/>
  <c r="R97" i="2" s="1"/>
  <c r="L98" i="2"/>
  <c r="R98" i="2" s="1"/>
  <c r="L99" i="2"/>
  <c r="R99" i="2" s="1"/>
  <c r="L2" i="2"/>
  <c r="R2" i="2" s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2" i="2"/>
  <c r="G3" i="2"/>
  <c r="J3" i="2" s="1"/>
  <c r="G4" i="2"/>
  <c r="J4" i="2" s="1"/>
  <c r="G5" i="2"/>
  <c r="J5" i="2" s="1"/>
  <c r="G6" i="2"/>
  <c r="J6" i="2" s="1"/>
  <c r="G7" i="2"/>
  <c r="J7" i="2" s="1"/>
  <c r="G8" i="2"/>
  <c r="J8" i="2" s="1"/>
  <c r="G9" i="2"/>
  <c r="J9" i="2" s="1"/>
  <c r="G10" i="2"/>
  <c r="J10" i="2" s="1"/>
  <c r="G11" i="2"/>
  <c r="J11" i="2" s="1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J18" i="2" s="1"/>
  <c r="G19" i="2"/>
  <c r="J19" i="2" s="1"/>
  <c r="G20" i="2"/>
  <c r="J20" i="2" s="1"/>
  <c r="G21" i="2"/>
  <c r="J21" i="2" s="1"/>
  <c r="G22" i="2"/>
  <c r="J22" i="2" s="1"/>
  <c r="G23" i="2"/>
  <c r="J23" i="2" s="1"/>
  <c r="G24" i="2"/>
  <c r="J24" i="2" s="1"/>
  <c r="G25" i="2"/>
  <c r="J25" i="2" s="1"/>
  <c r="G26" i="2"/>
  <c r="J26" i="2" s="1"/>
  <c r="G27" i="2"/>
  <c r="J27" i="2" s="1"/>
  <c r="G28" i="2"/>
  <c r="J28" i="2" s="1"/>
  <c r="G29" i="2"/>
  <c r="J29" i="2" s="1"/>
  <c r="G30" i="2"/>
  <c r="J30" i="2" s="1"/>
  <c r="G31" i="2"/>
  <c r="J31" i="2" s="1"/>
  <c r="G32" i="2"/>
  <c r="J32" i="2" s="1"/>
  <c r="G33" i="2"/>
  <c r="J33" i="2" s="1"/>
  <c r="G34" i="2"/>
  <c r="J34" i="2" s="1"/>
  <c r="V34" i="2" s="1"/>
  <c r="G35" i="2"/>
  <c r="J35" i="2" s="1"/>
  <c r="G36" i="2"/>
  <c r="J36" i="2" s="1"/>
  <c r="G37" i="2"/>
  <c r="J37" i="2" s="1"/>
  <c r="G38" i="2"/>
  <c r="J38" i="2" s="1"/>
  <c r="G39" i="2"/>
  <c r="J39" i="2" s="1"/>
  <c r="G40" i="2"/>
  <c r="J40" i="2" s="1"/>
  <c r="G41" i="2"/>
  <c r="J41" i="2" s="1"/>
  <c r="G42" i="2"/>
  <c r="J42" i="2" s="1"/>
  <c r="G43" i="2"/>
  <c r="J43" i="2" s="1"/>
  <c r="G44" i="2"/>
  <c r="J44" i="2" s="1"/>
  <c r="G45" i="2"/>
  <c r="J45" i="2" s="1"/>
  <c r="G46" i="2"/>
  <c r="J46" i="2" s="1"/>
  <c r="G47" i="2"/>
  <c r="J47" i="2" s="1"/>
  <c r="G48" i="2"/>
  <c r="J48" i="2" s="1"/>
  <c r="G49" i="2"/>
  <c r="J49" i="2" s="1"/>
  <c r="G50" i="2"/>
  <c r="J50" i="2" s="1"/>
  <c r="G51" i="2"/>
  <c r="J51" i="2" s="1"/>
  <c r="G52" i="2"/>
  <c r="J52" i="2" s="1"/>
  <c r="G53" i="2"/>
  <c r="J53" i="2" s="1"/>
  <c r="G54" i="2"/>
  <c r="J54" i="2" s="1"/>
  <c r="G55" i="2"/>
  <c r="J55" i="2" s="1"/>
  <c r="G56" i="2"/>
  <c r="J56" i="2" s="1"/>
  <c r="G57" i="2"/>
  <c r="J57" i="2" s="1"/>
  <c r="G58" i="2"/>
  <c r="J58" i="2" s="1"/>
  <c r="G59" i="2"/>
  <c r="J59" i="2" s="1"/>
  <c r="G60" i="2"/>
  <c r="J60" i="2" s="1"/>
  <c r="G61" i="2"/>
  <c r="J61" i="2" s="1"/>
  <c r="G62" i="2"/>
  <c r="J62" i="2" s="1"/>
  <c r="G63" i="2"/>
  <c r="J63" i="2" s="1"/>
  <c r="G64" i="2"/>
  <c r="J64" i="2" s="1"/>
  <c r="G65" i="2"/>
  <c r="J65" i="2" s="1"/>
  <c r="G66" i="2"/>
  <c r="J66" i="2" s="1"/>
  <c r="G67" i="2"/>
  <c r="J67" i="2" s="1"/>
  <c r="G68" i="2"/>
  <c r="J68" i="2" s="1"/>
  <c r="G69" i="2"/>
  <c r="J69" i="2" s="1"/>
  <c r="G70" i="2"/>
  <c r="J70" i="2" s="1"/>
  <c r="G71" i="2"/>
  <c r="J71" i="2" s="1"/>
  <c r="G72" i="2"/>
  <c r="J72" i="2" s="1"/>
  <c r="G73" i="2"/>
  <c r="J73" i="2" s="1"/>
  <c r="G74" i="2"/>
  <c r="J74" i="2" s="1"/>
  <c r="G75" i="2"/>
  <c r="J75" i="2" s="1"/>
  <c r="G76" i="2"/>
  <c r="J76" i="2" s="1"/>
  <c r="G77" i="2"/>
  <c r="J77" i="2" s="1"/>
  <c r="G78" i="2"/>
  <c r="J78" i="2" s="1"/>
  <c r="G79" i="2"/>
  <c r="J79" i="2" s="1"/>
  <c r="G80" i="2"/>
  <c r="J80" i="2" s="1"/>
  <c r="G81" i="2"/>
  <c r="J81" i="2" s="1"/>
  <c r="G82" i="2"/>
  <c r="J82" i="2" s="1"/>
  <c r="G83" i="2"/>
  <c r="J83" i="2" s="1"/>
  <c r="G84" i="2"/>
  <c r="J84" i="2" s="1"/>
  <c r="G85" i="2"/>
  <c r="J85" i="2" s="1"/>
  <c r="G86" i="2"/>
  <c r="J86" i="2" s="1"/>
  <c r="G87" i="2"/>
  <c r="J87" i="2" s="1"/>
  <c r="G88" i="2"/>
  <c r="J88" i="2" s="1"/>
  <c r="G89" i="2"/>
  <c r="J89" i="2" s="1"/>
  <c r="G90" i="2"/>
  <c r="J90" i="2" s="1"/>
  <c r="G91" i="2"/>
  <c r="J91" i="2" s="1"/>
  <c r="G92" i="2"/>
  <c r="J92" i="2" s="1"/>
  <c r="G93" i="2"/>
  <c r="J93" i="2" s="1"/>
  <c r="G94" i="2"/>
  <c r="J94" i="2" s="1"/>
  <c r="G95" i="2"/>
  <c r="J95" i="2" s="1"/>
  <c r="G96" i="2"/>
  <c r="J96" i="2" s="1"/>
  <c r="G97" i="2"/>
  <c r="J97" i="2" s="1"/>
  <c r="G98" i="2"/>
  <c r="J98" i="2" s="1"/>
  <c r="G99" i="2"/>
  <c r="J99" i="2" s="1"/>
  <c r="G2" i="2"/>
  <c r="J2" i="2" s="1"/>
  <c r="O72" i="7" l="1"/>
  <c r="AE72" i="7" s="1"/>
  <c r="O68" i="7"/>
  <c r="AE68" i="7" s="1"/>
  <c r="O66" i="7"/>
  <c r="AE66" i="7" s="1"/>
  <c r="O62" i="7"/>
  <c r="AE62" i="7" s="1"/>
  <c r="O56" i="7"/>
  <c r="AE56" i="7" s="1"/>
  <c r="AA34" i="7"/>
  <c r="O73" i="7"/>
  <c r="AE73" i="7" s="1"/>
  <c r="O71" i="7"/>
  <c r="AE71" i="7" s="1"/>
  <c r="O69" i="7"/>
  <c r="AE69" i="7" s="1"/>
  <c r="O61" i="7"/>
  <c r="AE61" i="7" s="1"/>
  <c r="O57" i="7"/>
  <c r="AE57" i="7" s="1"/>
  <c r="O31" i="7"/>
  <c r="AE31" i="7" s="1"/>
  <c r="AC26" i="6"/>
  <c r="AI26" i="6" s="1"/>
  <c r="AC29" i="6"/>
  <c r="AI29" i="6" s="1"/>
  <c r="AC13" i="6"/>
  <c r="AI13" i="6" s="1"/>
  <c r="L2" i="4"/>
  <c r="Y2" i="4" s="1"/>
  <c r="L84" i="4"/>
  <c r="Y84" i="4" s="1"/>
  <c r="L82" i="4"/>
  <c r="Y82" i="4" s="1"/>
  <c r="L80" i="4"/>
  <c r="L76" i="4"/>
  <c r="Y76" i="4" s="1"/>
  <c r="L74" i="4"/>
  <c r="Y74" i="4" s="1"/>
  <c r="L72" i="4"/>
  <c r="Y72" i="4" s="1"/>
  <c r="L65" i="4"/>
  <c r="Y65" i="4" s="1"/>
  <c r="L61" i="4"/>
  <c r="Y61" i="4" s="1"/>
  <c r="L59" i="4"/>
  <c r="Y59" i="4" s="1"/>
  <c r="L57" i="4"/>
  <c r="Y57" i="4" s="1"/>
  <c r="L55" i="4"/>
  <c r="Y55" i="4" s="1"/>
  <c r="L53" i="4"/>
  <c r="Y53" i="4" s="1"/>
  <c r="L51" i="4"/>
  <c r="Y51" i="4" s="1"/>
  <c r="L49" i="4"/>
  <c r="Y49" i="4" s="1"/>
  <c r="L47" i="4"/>
  <c r="Y47" i="4" s="1"/>
  <c r="L45" i="4"/>
  <c r="Y45" i="4" s="1"/>
  <c r="L43" i="4"/>
  <c r="Y43" i="4" s="1"/>
  <c r="L41" i="4"/>
  <c r="Y41" i="4" s="1"/>
  <c r="L39" i="4"/>
  <c r="Y39" i="4" s="1"/>
  <c r="L37" i="4"/>
  <c r="Y37" i="4" s="1"/>
  <c r="L35" i="4"/>
  <c r="Y35" i="4" s="1"/>
  <c r="L33" i="4"/>
  <c r="Y33" i="4" s="1"/>
  <c r="L31" i="4"/>
  <c r="Y31" i="4" s="1"/>
  <c r="L29" i="4"/>
  <c r="Y29" i="4" s="1"/>
  <c r="L27" i="4"/>
  <c r="Y27" i="4" s="1"/>
  <c r="L25" i="4"/>
  <c r="Y25" i="4" s="1"/>
  <c r="L23" i="4"/>
  <c r="Y23" i="4" s="1"/>
  <c r="L21" i="4"/>
  <c r="Y21" i="4" s="1"/>
  <c r="L19" i="4"/>
  <c r="Y19" i="4" s="1"/>
  <c r="L17" i="4"/>
  <c r="Y17" i="4" s="1"/>
  <c r="L15" i="4"/>
  <c r="Y15" i="4" s="1"/>
  <c r="L13" i="4"/>
  <c r="Y13" i="4" s="1"/>
  <c r="L11" i="4"/>
  <c r="Y11" i="4" s="1"/>
  <c r="L9" i="4"/>
  <c r="Y9" i="4" s="1"/>
  <c r="L7" i="4"/>
  <c r="Y7" i="4" s="1"/>
  <c r="L5" i="4"/>
  <c r="Y5" i="4" s="1"/>
  <c r="L3" i="4"/>
  <c r="Y3" i="4" s="1"/>
  <c r="U80" i="4"/>
  <c r="U66" i="4"/>
  <c r="Y66" i="4" s="1"/>
  <c r="U58" i="4"/>
  <c r="Y58" i="4" s="1"/>
  <c r="U56" i="4"/>
  <c r="Y56" i="4" s="1"/>
  <c r="U42" i="4"/>
  <c r="Y42" i="4" s="1"/>
  <c r="U40" i="4"/>
  <c r="Y40" i="4" s="1"/>
  <c r="U36" i="4"/>
  <c r="Y36" i="4" s="1"/>
  <c r="U34" i="4"/>
  <c r="Y34" i="4" s="1"/>
  <c r="U32" i="4"/>
  <c r="Y32" i="4" s="1"/>
  <c r="U30" i="4"/>
  <c r="Y30" i="4" s="1"/>
  <c r="U28" i="4"/>
  <c r="Y28" i="4" s="1"/>
  <c r="L2" i="3"/>
  <c r="F102" i="17" s="1"/>
  <c r="D102" i="17"/>
  <c r="L109" i="3"/>
  <c r="F212" i="17" s="1"/>
  <c r="D212" i="17"/>
  <c r="L107" i="3"/>
  <c r="F210" i="17" s="1"/>
  <c r="D210" i="17"/>
  <c r="L97" i="3"/>
  <c r="F203" i="17" s="1"/>
  <c r="D203" i="17"/>
  <c r="L95" i="3"/>
  <c r="F202" i="17" s="1"/>
  <c r="D202" i="17"/>
  <c r="L93" i="3"/>
  <c r="F200" i="17" s="1"/>
  <c r="D200" i="17"/>
  <c r="L91" i="3"/>
  <c r="F158" i="17" s="1"/>
  <c r="D158" i="17"/>
  <c r="L89" i="3"/>
  <c r="F199" i="17" s="1"/>
  <c r="D199" i="17"/>
  <c r="L87" i="3"/>
  <c r="F197" i="17" s="1"/>
  <c r="D197" i="17"/>
  <c r="F156" i="17"/>
  <c r="L79" i="3"/>
  <c r="F192" i="17" s="1"/>
  <c r="D192" i="17"/>
  <c r="L75" i="3"/>
  <c r="F191" i="17" s="1"/>
  <c r="D191" i="17"/>
  <c r="L73" i="3"/>
  <c r="F190" i="17" s="1"/>
  <c r="D190" i="17"/>
  <c r="L69" i="3"/>
  <c r="F148" i="17" s="1"/>
  <c r="D148" i="17"/>
  <c r="L67" i="3"/>
  <c r="F186" i="17" s="1"/>
  <c r="D186" i="17"/>
  <c r="L65" i="3"/>
  <c r="F184" i="17" s="1"/>
  <c r="D184" i="17"/>
  <c r="L63" i="3"/>
  <c r="F146" i="17" s="1"/>
  <c r="D146" i="17"/>
  <c r="L61" i="3"/>
  <c r="F144" i="17" s="1"/>
  <c r="D144" i="17"/>
  <c r="L59" i="3"/>
  <c r="F142" i="17" s="1"/>
  <c r="D142" i="17"/>
  <c r="L53" i="3"/>
  <c r="F140" i="17" s="1"/>
  <c r="D140" i="17"/>
  <c r="L51" i="3"/>
  <c r="F178" i="17" s="1"/>
  <c r="D178" i="17"/>
  <c r="L45" i="3"/>
  <c r="F136" i="17" s="1"/>
  <c r="D136" i="17"/>
  <c r="L43" i="3"/>
  <c r="F174" i="17" s="1"/>
  <c r="D174" i="17"/>
  <c r="L41" i="3"/>
  <c r="F135" i="17" s="1"/>
  <c r="D135" i="17"/>
  <c r="L39" i="3"/>
  <c r="F172" i="17" s="1"/>
  <c r="D172" i="17"/>
  <c r="L37" i="3"/>
  <c r="F170" i="17" s="1"/>
  <c r="D170" i="17"/>
  <c r="L33" i="3"/>
  <c r="F122" i="17" s="1"/>
  <c r="D122" i="17"/>
  <c r="L29" i="3"/>
  <c r="F111" i="17" s="1"/>
  <c r="D111" i="17"/>
  <c r="L23" i="3"/>
  <c r="F109" i="17" s="1"/>
  <c r="D109" i="17"/>
  <c r="L15" i="3"/>
  <c r="D127" i="17"/>
  <c r="L13" i="3"/>
  <c r="F116" i="17" s="1"/>
  <c r="D116" i="17"/>
  <c r="L11" i="3"/>
  <c r="F126" i="17" s="1"/>
  <c r="D126" i="17"/>
  <c r="L7" i="3"/>
  <c r="F104" i="17" s="1"/>
  <c r="D104" i="17"/>
  <c r="R112" i="3"/>
  <c r="I215" i="17" s="1"/>
  <c r="G215" i="17"/>
  <c r="R110" i="3"/>
  <c r="I213" i="17" s="1"/>
  <c r="G213" i="17"/>
  <c r="R108" i="3"/>
  <c r="I211" i="17" s="1"/>
  <c r="G211" i="17"/>
  <c r="R106" i="3"/>
  <c r="I209" i="17" s="1"/>
  <c r="G209" i="17"/>
  <c r="R103" i="3"/>
  <c r="I163" i="17" s="1"/>
  <c r="G163" i="17"/>
  <c r="R101" i="3"/>
  <c r="I162" i="17" s="1"/>
  <c r="G162" i="17"/>
  <c r="R97" i="3"/>
  <c r="I203" i="17" s="1"/>
  <c r="G203" i="17"/>
  <c r="R93" i="3"/>
  <c r="I200" i="17" s="1"/>
  <c r="G200" i="17"/>
  <c r="R91" i="3"/>
  <c r="I158" i="17" s="1"/>
  <c r="G158" i="17"/>
  <c r="R89" i="3"/>
  <c r="I199" i="17" s="1"/>
  <c r="G199" i="17"/>
  <c r="R85" i="3"/>
  <c r="I156" i="17" s="1"/>
  <c r="G156" i="17"/>
  <c r="R83" i="3"/>
  <c r="I195" i="17" s="1"/>
  <c r="G195" i="17"/>
  <c r="R81" i="3"/>
  <c r="I154" i="17" s="1"/>
  <c r="G154" i="17"/>
  <c r="R79" i="3"/>
  <c r="I192" i="17" s="1"/>
  <c r="G192" i="17"/>
  <c r="R77" i="3"/>
  <c r="I152" i="17" s="1"/>
  <c r="G152" i="17"/>
  <c r="R75" i="3"/>
  <c r="I191" i="17" s="1"/>
  <c r="G191" i="17"/>
  <c r="R73" i="3"/>
  <c r="I190" i="17" s="1"/>
  <c r="G190" i="17"/>
  <c r="R71" i="3"/>
  <c r="I149" i="17" s="1"/>
  <c r="G149" i="17"/>
  <c r="R69" i="3"/>
  <c r="I148" i="17" s="1"/>
  <c r="G148" i="17"/>
  <c r="R67" i="3"/>
  <c r="I186" i="17" s="1"/>
  <c r="G186" i="17"/>
  <c r="R65" i="3"/>
  <c r="I184" i="17" s="1"/>
  <c r="G184" i="17"/>
  <c r="R63" i="3"/>
  <c r="I146" i="17" s="1"/>
  <c r="G146" i="17"/>
  <c r="R61" i="3"/>
  <c r="I144" i="17" s="1"/>
  <c r="G144" i="17"/>
  <c r="R59" i="3"/>
  <c r="I142" i="17" s="1"/>
  <c r="G142" i="17"/>
  <c r="R57" i="3"/>
  <c r="I182" i="17" s="1"/>
  <c r="G182" i="17"/>
  <c r="R55" i="3"/>
  <c r="I180" i="17" s="1"/>
  <c r="G180" i="17"/>
  <c r="R53" i="3"/>
  <c r="I140" i="17" s="1"/>
  <c r="G140" i="17"/>
  <c r="R49" i="3"/>
  <c r="I138" i="17" s="1"/>
  <c r="G138" i="17"/>
  <c r="R47" i="3"/>
  <c r="I177" i="17" s="1"/>
  <c r="G177" i="17"/>
  <c r="R45" i="3"/>
  <c r="I136" i="17" s="1"/>
  <c r="G136" i="17"/>
  <c r="R43" i="3"/>
  <c r="I174" i="17" s="1"/>
  <c r="G174" i="17"/>
  <c r="R41" i="3"/>
  <c r="I135" i="17" s="1"/>
  <c r="G135" i="17"/>
  <c r="R39" i="3"/>
  <c r="I172" i="17" s="1"/>
  <c r="G172" i="17"/>
  <c r="R37" i="3"/>
  <c r="I170" i="17" s="1"/>
  <c r="G170" i="17"/>
  <c r="R35" i="3"/>
  <c r="I132" i="17" s="1"/>
  <c r="G132" i="17"/>
  <c r="R31" i="3"/>
  <c r="I113" i="17" s="1"/>
  <c r="G113" i="17"/>
  <c r="R29" i="3"/>
  <c r="I111" i="17" s="1"/>
  <c r="G111" i="17"/>
  <c r="R27" i="3"/>
  <c r="I168" i="17" s="1"/>
  <c r="G168" i="17"/>
  <c r="R25" i="3"/>
  <c r="I121" i="17" s="1"/>
  <c r="G121" i="17"/>
  <c r="R23" i="3"/>
  <c r="I109" i="17" s="1"/>
  <c r="G109" i="17"/>
  <c r="R21" i="3"/>
  <c r="I129" i="17" s="1"/>
  <c r="G129" i="17"/>
  <c r="R19" i="3"/>
  <c r="I118" i="17" s="1"/>
  <c r="G118" i="17"/>
  <c r="R17" i="3"/>
  <c r="I108" i="17" s="1"/>
  <c r="G108" i="17"/>
  <c r="R14" i="3"/>
  <c r="I107" i="17" s="1"/>
  <c r="G107" i="17"/>
  <c r="R12" i="3"/>
  <c r="I106" i="17" s="1"/>
  <c r="G106" i="17"/>
  <c r="R10" i="3"/>
  <c r="I105" i="17" s="1"/>
  <c r="G105" i="17"/>
  <c r="R8" i="3"/>
  <c r="I115" i="17" s="1"/>
  <c r="G115" i="17"/>
  <c r="R6" i="3"/>
  <c r="I103" i="17" s="1"/>
  <c r="G103" i="17"/>
  <c r="R4" i="3"/>
  <c r="I124" i="17" s="1"/>
  <c r="G124" i="17"/>
  <c r="R99" i="3"/>
  <c r="I204" i="17" s="1"/>
  <c r="H204" i="17"/>
  <c r="R95" i="3"/>
  <c r="I202" i="17" s="1"/>
  <c r="H202" i="17"/>
  <c r="R87" i="3"/>
  <c r="I197" i="17" s="1"/>
  <c r="H197" i="17"/>
  <c r="R54" i="3"/>
  <c r="I141" i="17" s="1"/>
  <c r="L112" i="3"/>
  <c r="F215" i="17" s="1"/>
  <c r="D215" i="17"/>
  <c r="L110" i="3"/>
  <c r="D213" i="17"/>
  <c r="L108" i="3"/>
  <c r="F211" i="17" s="1"/>
  <c r="D211" i="17"/>
  <c r="L104" i="3"/>
  <c r="F207" i="17" s="1"/>
  <c r="D207" i="17"/>
  <c r="L98" i="3"/>
  <c r="F161" i="17" s="1"/>
  <c r="D161" i="17"/>
  <c r="L96" i="3"/>
  <c r="F160" i="17" s="1"/>
  <c r="D160" i="17"/>
  <c r="L90" i="3"/>
  <c r="D157" i="17"/>
  <c r="L88" i="3"/>
  <c r="F198" i="17" s="1"/>
  <c r="D198" i="17"/>
  <c r="L86" i="3"/>
  <c r="F196" i="17" s="1"/>
  <c r="D196" i="17"/>
  <c r="L80" i="3"/>
  <c r="F193" i="17" s="1"/>
  <c r="D193" i="17"/>
  <c r="L78" i="3"/>
  <c r="F153" i="17" s="1"/>
  <c r="D153" i="17"/>
  <c r="L72" i="3"/>
  <c r="F189" i="17" s="1"/>
  <c r="D189" i="17"/>
  <c r="L70" i="3"/>
  <c r="F188" i="17" s="1"/>
  <c r="D188" i="17"/>
  <c r="L68" i="3"/>
  <c r="F187" i="17" s="1"/>
  <c r="D187" i="17"/>
  <c r="L66" i="3"/>
  <c r="F185" i="17" s="1"/>
  <c r="D185" i="17"/>
  <c r="L64" i="3"/>
  <c r="F147" i="17" s="1"/>
  <c r="D147" i="17"/>
  <c r="L62" i="3"/>
  <c r="F145" i="17" s="1"/>
  <c r="D145" i="17"/>
  <c r="L60" i="3"/>
  <c r="F143" i="17" s="1"/>
  <c r="D143" i="17"/>
  <c r="L56" i="3"/>
  <c r="F181" i="17" s="1"/>
  <c r="D181" i="17"/>
  <c r="L54" i="3"/>
  <c r="F141" i="17" s="1"/>
  <c r="D141" i="17"/>
  <c r="L52" i="3"/>
  <c r="F179" i="17" s="1"/>
  <c r="D179" i="17"/>
  <c r="L50" i="3"/>
  <c r="F139" i="17" s="1"/>
  <c r="D139" i="17"/>
  <c r="L46" i="3"/>
  <c r="F176" i="17" s="1"/>
  <c r="D176" i="17"/>
  <c r="L44" i="3"/>
  <c r="F175" i="17" s="1"/>
  <c r="D175" i="17"/>
  <c r="L40" i="3"/>
  <c r="F134" i="17" s="1"/>
  <c r="D134" i="17"/>
  <c r="L36" i="3"/>
  <c r="F133" i="17" s="1"/>
  <c r="D133" i="17"/>
  <c r="L34" i="3"/>
  <c r="F123" i="17" s="1"/>
  <c r="D123" i="17"/>
  <c r="L30" i="3"/>
  <c r="F112" i="17" s="1"/>
  <c r="D112" i="17"/>
  <c r="L28" i="3"/>
  <c r="F110" i="17" s="1"/>
  <c r="D110" i="17"/>
  <c r="L22" i="3"/>
  <c r="F120" i="17" s="1"/>
  <c r="D120" i="17"/>
  <c r="L8" i="3"/>
  <c r="F115" i="17" s="1"/>
  <c r="D115" i="17"/>
  <c r="L6" i="3"/>
  <c r="F103" i="17" s="1"/>
  <c r="D103" i="17"/>
  <c r="R2" i="3"/>
  <c r="I102" i="17" s="1"/>
  <c r="G102" i="17"/>
  <c r="R111" i="3"/>
  <c r="I214" i="17" s="1"/>
  <c r="G214" i="17"/>
  <c r="R109" i="3"/>
  <c r="I212" i="17" s="1"/>
  <c r="G212" i="17"/>
  <c r="R107" i="3"/>
  <c r="I210" i="17" s="1"/>
  <c r="G210" i="17"/>
  <c r="R105" i="3"/>
  <c r="I208" i="17" s="1"/>
  <c r="G208" i="17"/>
  <c r="R102" i="3"/>
  <c r="I206" i="17" s="1"/>
  <c r="G206" i="17"/>
  <c r="R100" i="3"/>
  <c r="I205" i="17" s="1"/>
  <c r="G205" i="17"/>
  <c r="R98" i="3"/>
  <c r="I161" i="17" s="1"/>
  <c r="G161" i="17"/>
  <c r="R96" i="3"/>
  <c r="I160" i="17" s="1"/>
  <c r="G160" i="17"/>
  <c r="R94" i="3"/>
  <c r="I201" i="17" s="1"/>
  <c r="G201" i="17"/>
  <c r="R92" i="3"/>
  <c r="I159" i="17" s="1"/>
  <c r="G159" i="17"/>
  <c r="R90" i="3"/>
  <c r="I157" i="17" s="1"/>
  <c r="G157" i="17"/>
  <c r="R88" i="3"/>
  <c r="I198" i="17" s="1"/>
  <c r="G198" i="17"/>
  <c r="R86" i="3"/>
  <c r="I196" i="17" s="1"/>
  <c r="G196" i="17"/>
  <c r="R84" i="3"/>
  <c r="I155" i="17" s="1"/>
  <c r="G155" i="17"/>
  <c r="R82" i="3"/>
  <c r="I194" i="17" s="1"/>
  <c r="G194" i="17"/>
  <c r="R80" i="3"/>
  <c r="I193" i="17" s="1"/>
  <c r="G193" i="17"/>
  <c r="R78" i="3"/>
  <c r="I153" i="17" s="1"/>
  <c r="G153" i="17"/>
  <c r="R76" i="3"/>
  <c r="I151" i="17" s="1"/>
  <c r="G151" i="17"/>
  <c r="R74" i="3"/>
  <c r="I150" i="17" s="1"/>
  <c r="G150" i="17"/>
  <c r="R72" i="3"/>
  <c r="I189" i="17" s="1"/>
  <c r="G189" i="17"/>
  <c r="R70" i="3"/>
  <c r="I188" i="17" s="1"/>
  <c r="G188" i="17"/>
  <c r="R68" i="3"/>
  <c r="I187" i="17" s="1"/>
  <c r="G187" i="17"/>
  <c r="R66" i="3"/>
  <c r="I185" i="17" s="1"/>
  <c r="G185" i="17"/>
  <c r="R62" i="3"/>
  <c r="I145" i="17" s="1"/>
  <c r="G145" i="17"/>
  <c r="R60" i="3"/>
  <c r="I143" i="17" s="1"/>
  <c r="G143" i="17"/>
  <c r="R58" i="3"/>
  <c r="I183" i="17" s="1"/>
  <c r="G183" i="17"/>
  <c r="R56" i="3"/>
  <c r="I181" i="17" s="1"/>
  <c r="G181" i="17"/>
  <c r="R52" i="3"/>
  <c r="I179" i="17" s="1"/>
  <c r="G179" i="17"/>
  <c r="R50" i="3"/>
  <c r="I139" i="17" s="1"/>
  <c r="G139" i="17"/>
  <c r="R48" i="3"/>
  <c r="I137" i="17" s="1"/>
  <c r="G137" i="17"/>
  <c r="R46" i="3"/>
  <c r="I176" i="17" s="1"/>
  <c r="G176" i="17"/>
  <c r="R44" i="3"/>
  <c r="I175" i="17" s="1"/>
  <c r="G175" i="17"/>
  <c r="R42" i="3"/>
  <c r="I173" i="17" s="1"/>
  <c r="G173" i="17"/>
  <c r="R38" i="3"/>
  <c r="I171" i="17" s="1"/>
  <c r="G171" i="17"/>
  <c r="R36" i="3"/>
  <c r="I133" i="17" s="1"/>
  <c r="G133" i="17"/>
  <c r="R34" i="3"/>
  <c r="I123" i="17" s="1"/>
  <c r="G123" i="17"/>
  <c r="R32" i="3"/>
  <c r="I169" i="17" s="1"/>
  <c r="G169" i="17"/>
  <c r="R30" i="3"/>
  <c r="I112" i="17" s="1"/>
  <c r="G112" i="17"/>
  <c r="R26" i="3"/>
  <c r="I131" i="17" s="1"/>
  <c r="G131" i="17"/>
  <c r="R24" i="3"/>
  <c r="I130" i="17" s="1"/>
  <c r="G130" i="17"/>
  <c r="R22" i="3"/>
  <c r="I120" i="17" s="1"/>
  <c r="G120" i="17"/>
  <c r="R20" i="3"/>
  <c r="I119" i="17" s="1"/>
  <c r="G119" i="17"/>
  <c r="R18" i="3"/>
  <c r="I128" i="17" s="1"/>
  <c r="G128" i="17"/>
  <c r="R16" i="3"/>
  <c r="I117" i="17" s="1"/>
  <c r="G117" i="17"/>
  <c r="R13" i="3"/>
  <c r="I116" i="17" s="1"/>
  <c r="G116" i="17"/>
  <c r="R11" i="3"/>
  <c r="I126" i="17" s="1"/>
  <c r="G126" i="17"/>
  <c r="R9" i="3"/>
  <c r="I125" i="17" s="1"/>
  <c r="G125" i="17"/>
  <c r="R7" i="3"/>
  <c r="I104" i="17" s="1"/>
  <c r="G104" i="17"/>
  <c r="R3" i="3"/>
  <c r="I167" i="17" s="1"/>
  <c r="G167" i="17"/>
  <c r="R28" i="3"/>
  <c r="I110" i="17" s="1"/>
  <c r="H110" i="17"/>
  <c r="R5" i="3"/>
  <c r="I114" i="17" s="1"/>
  <c r="H114" i="17"/>
  <c r="V107" i="3"/>
  <c r="J210" i="17" s="1"/>
  <c r="V104" i="3"/>
  <c r="J207" i="17" s="1"/>
  <c r="AE70" i="7"/>
  <c r="AE67" i="7"/>
  <c r="AE65" i="7"/>
  <c r="AE64" i="7"/>
  <c r="AE63" i="7"/>
  <c r="AE60" i="7"/>
  <c r="AE54" i="7"/>
  <c r="AE53" i="7"/>
  <c r="AE52" i="7"/>
  <c r="AE51" i="7"/>
  <c r="AE50" i="7"/>
  <c r="AE48" i="7"/>
  <c r="AE47" i="7"/>
  <c r="AE46" i="7"/>
  <c r="AE45" i="7"/>
  <c r="AE44" i="7"/>
  <c r="AE42" i="7"/>
  <c r="AE41" i="7"/>
  <c r="AE40" i="7"/>
  <c r="AE39" i="7"/>
  <c r="AE38" i="7"/>
  <c r="AE37" i="7"/>
  <c r="AE36" i="7"/>
  <c r="AE35" i="7"/>
  <c r="AE34" i="7"/>
  <c r="AE33" i="7"/>
  <c r="AE32" i="7"/>
  <c r="AE43" i="7"/>
  <c r="AE49" i="7"/>
  <c r="AE59" i="7"/>
  <c r="AE58" i="7"/>
  <c r="AE55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E9" i="7"/>
  <c r="AE8" i="7"/>
  <c r="AE7" i="7"/>
  <c r="AE6" i="7"/>
  <c r="AE5" i="7"/>
  <c r="AE4" i="7"/>
  <c r="AE3" i="7"/>
  <c r="AE2" i="7"/>
  <c r="AI99" i="6"/>
  <c r="AI89" i="6"/>
  <c r="AI85" i="6"/>
  <c r="AI71" i="6"/>
  <c r="AI84" i="6"/>
  <c r="AI82" i="6"/>
  <c r="AI76" i="6"/>
  <c r="AI72" i="6"/>
  <c r="AI68" i="6"/>
  <c r="AI98" i="6"/>
  <c r="AI97" i="6"/>
  <c r="AI96" i="6"/>
  <c r="AI95" i="6"/>
  <c r="AI94" i="6"/>
  <c r="AI93" i="6"/>
  <c r="AI92" i="6"/>
  <c r="AI91" i="6"/>
  <c r="AI90" i="6"/>
  <c r="AI87" i="6"/>
  <c r="AI86" i="6"/>
  <c r="AI83" i="6"/>
  <c r="AI81" i="6"/>
  <c r="AI80" i="6"/>
  <c r="AI79" i="6"/>
  <c r="AI78" i="6"/>
  <c r="AI77" i="6"/>
  <c r="AI75" i="6"/>
  <c r="AI74" i="6"/>
  <c r="AI73" i="6"/>
  <c r="AI70" i="6"/>
  <c r="AI69" i="6"/>
  <c r="AI67" i="6"/>
  <c r="AI88" i="6"/>
  <c r="AI65" i="6"/>
  <c r="AI63" i="6"/>
  <c r="AI61" i="6"/>
  <c r="AI59" i="6"/>
  <c r="AI57" i="6"/>
  <c r="AI55" i="6"/>
  <c r="AI53" i="6"/>
  <c r="AI51" i="6"/>
  <c r="AI49" i="6"/>
  <c r="AI47" i="6"/>
  <c r="AI45" i="6"/>
  <c r="AI43" i="6"/>
  <c r="AI41" i="6"/>
  <c r="AI39" i="6"/>
  <c r="AI37" i="6"/>
  <c r="AI35" i="6"/>
  <c r="AI64" i="6"/>
  <c r="AI62" i="6"/>
  <c r="AI60" i="6"/>
  <c r="AI58" i="6"/>
  <c r="AI56" i="6"/>
  <c r="AI54" i="6"/>
  <c r="AI52" i="6"/>
  <c r="AI50" i="6"/>
  <c r="AI48" i="6"/>
  <c r="AI46" i="6"/>
  <c r="AI42" i="6"/>
  <c r="AI40" i="6"/>
  <c r="AI38" i="6"/>
  <c r="AI36" i="6"/>
  <c r="AI34" i="6"/>
  <c r="AI66" i="6"/>
  <c r="AI44" i="6"/>
  <c r="AC3" i="6"/>
  <c r="AI3" i="6" s="1"/>
  <c r="AC4" i="6"/>
  <c r="AI4" i="6" s="1"/>
  <c r="L2" i="5"/>
  <c r="L75" i="5"/>
  <c r="L73" i="5"/>
  <c r="L71" i="5"/>
  <c r="L69" i="5"/>
  <c r="L67" i="5"/>
  <c r="L65" i="5"/>
  <c r="L63" i="5"/>
  <c r="L61" i="5"/>
  <c r="L59" i="5"/>
  <c r="L57" i="5"/>
  <c r="L55" i="5"/>
  <c r="L53" i="5"/>
  <c r="L51" i="5"/>
  <c r="L49" i="5"/>
  <c r="L47" i="5"/>
  <c r="L45" i="5"/>
  <c r="L43" i="5"/>
  <c r="L41" i="5"/>
  <c r="L39" i="5"/>
  <c r="L37" i="5"/>
  <c r="L35" i="5"/>
  <c r="L33" i="5"/>
  <c r="L31" i="5"/>
  <c r="L29" i="5"/>
  <c r="L27" i="5"/>
  <c r="L25" i="5"/>
  <c r="L23" i="5"/>
  <c r="L21" i="5"/>
  <c r="L19" i="5"/>
  <c r="L17" i="5"/>
  <c r="L15" i="5"/>
  <c r="L13" i="5"/>
  <c r="L11" i="5"/>
  <c r="L9" i="5"/>
  <c r="L7" i="5"/>
  <c r="L5" i="5"/>
  <c r="L3" i="5"/>
  <c r="U2" i="5"/>
  <c r="U75" i="5"/>
  <c r="Y75" i="5" s="1"/>
  <c r="U73" i="5"/>
  <c r="U71" i="5"/>
  <c r="Y71" i="5" s="1"/>
  <c r="U69" i="5"/>
  <c r="U65" i="5"/>
  <c r="Y65" i="5" s="1"/>
  <c r="U63" i="5"/>
  <c r="U61" i="5"/>
  <c r="Y61" i="5" s="1"/>
  <c r="U59" i="5"/>
  <c r="U57" i="5"/>
  <c r="Y57" i="5" s="1"/>
  <c r="U55" i="5"/>
  <c r="U53" i="5"/>
  <c r="U51" i="5"/>
  <c r="U49" i="5"/>
  <c r="U47" i="5"/>
  <c r="U45" i="5"/>
  <c r="U43" i="5"/>
  <c r="U41" i="5"/>
  <c r="U39" i="5"/>
  <c r="U37" i="5"/>
  <c r="U35" i="5"/>
  <c r="U33" i="5"/>
  <c r="U31" i="5"/>
  <c r="U29" i="5"/>
  <c r="U27" i="5"/>
  <c r="U25" i="5"/>
  <c r="U23" i="5"/>
  <c r="U21" i="5"/>
  <c r="U19" i="5"/>
  <c r="U17" i="5"/>
  <c r="U15" i="5"/>
  <c r="U13" i="5"/>
  <c r="U11" i="5"/>
  <c r="U9" i="5"/>
  <c r="U7" i="5"/>
  <c r="U5" i="5"/>
  <c r="U3" i="5"/>
  <c r="U56" i="5"/>
  <c r="Y56" i="5" s="1"/>
  <c r="U67" i="5"/>
  <c r="Y76" i="5"/>
  <c r="Y74" i="5"/>
  <c r="Y72" i="5"/>
  <c r="Y70" i="5"/>
  <c r="Y69" i="5"/>
  <c r="Y68" i="5"/>
  <c r="Y67" i="5"/>
  <c r="Y66" i="5"/>
  <c r="Y64" i="5"/>
  <c r="Y63" i="5"/>
  <c r="Y62" i="5"/>
  <c r="Y60" i="5"/>
  <c r="Y59" i="5"/>
  <c r="Y58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  <c r="L106" i="3"/>
  <c r="V112" i="3"/>
  <c r="J215" i="17" s="1"/>
  <c r="V111" i="3"/>
  <c r="J214" i="17" s="1"/>
  <c r="V109" i="3"/>
  <c r="J212" i="17" s="1"/>
  <c r="V108" i="3"/>
  <c r="J211" i="17" s="1"/>
  <c r="V105" i="3"/>
  <c r="J208" i="17" s="1"/>
  <c r="V103" i="3"/>
  <c r="J163" i="17" s="1"/>
  <c r="V102" i="3"/>
  <c r="J206" i="17" s="1"/>
  <c r="V101" i="3"/>
  <c r="J162" i="17" s="1"/>
  <c r="L84" i="3"/>
  <c r="V100" i="3"/>
  <c r="J205" i="17" s="1"/>
  <c r="V99" i="3"/>
  <c r="J204" i="17" s="1"/>
  <c r="V98" i="3"/>
  <c r="J161" i="17" s="1"/>
  <c r="V97" i="3"/>
  <c r="J203" i="17" s="1"/>
  <c r="V96" i="3"/>
  <c r="J160" i="17" s="1"/>
  <c r="V95" i="3"/>
  <c r="J202" i="17" s="1"/>
  <c r="V94" i="3"/>
  <c r="J201" i="17" s="1"/>
  <c r="V93" i="3"/>
  <c r="J200" i="17" s="1"/>
  <c r="V92" i="3"/>
  <c r="J159" i="17" s="1"/>
  <c r="V91" i="3"/>
  <c r="J158" i="17" s="1"/>
  <c r="V89" i="3"/>
  <c r="J199" i="17" s="1"/>
  <c r="V88" i="3"/>
  <c r="J198" i="17" s="1"/>
  <c r="V87" i="3"/>
  <c r="J197" i="17" s="1"/>
  <c r="V86" i="3"/>
  <c r="J196" i="17" s="1"/>
  <c r="V83" i="3"/>
  <c r="J195" i="17" s="1"/>
  <c r="V82" i="3"/>
  <c r="J194" i="17" s="1"/>
  <c r="V81" i="3"/>
  <c r="J154" i="17" s="1"/>
  <c r="V80" i="3"/>
  <c r="J193" i="17" s="1"/>
  <c r="V79" i="3"/>
  <c r="J192" i="17" s="1"/>
  <c r="V78" i="3"/>
  <c r="J153" i="17" s="1"/>
  <c r="V77" i="3"/>
  <c r="J152" i="17" s="1"/>
  <c r="V76" i="3"/>
  <c r="J151" i="17" s="1"/>
  <c r="V75" i="3"/>
  <c r="J191" i="17" s="1"/>
  <c r="V74" i="3"/>
  <c r="J150" i="17" s="1"/>
  <c r="V73" i="3"/>
  <c r="J190" i="17" s="1"/>
  <c r="V72" i="3"/>
  <c r="J189" i="17" s="1"/>
  <c r="V71" i="3"/>
  <c r="J149" i="17" s="1"/>
  <c r="V70" i="3"/>
  <c r="J188" i="17" s="1"/>
  <c r="V69" i="3"/>
  <c r="J148" i="17" s="1"/>
  <c r="V68" i="3"/>
  <c r="J187" i="17" s="1"/>
  <c r="L47" i="3"/>
  <c r="R64" i="3"/>
  <c r="V54" i="3"/>
  <c r="J141" i="17" s="1"/>
  <c r="R51" i="3"/>
  <c r="I178" i="17" s="1"/>
  <c r="R40" i="3"/>
  <c r="V67" i="3"/>
  <c r="J186" i="17" s="1"/>
  <c r="V66" i="3"/>
  <c r="J185" i="17" s="1"/>
  <c r="V65" i="3"/>
  <c r="J184" i="17" s="1"/>
  <c r="V63" i="3"/>
  <c r="J146" i="17" s="1"/>
  <c r="V62" i="3"/>
  <c r="J145" i="17" s="1"/>
  <c r="V61" i="3"/>
  <c r="J144" i="17" s="1"/>
  <c r="V60" i="3"/>
  <c r="J143" i="17" s="1"/>
  <c r="V59" i="3"/>
  <c r="J142" i="17" s="1"/>
  <c r="V58" i="3"/>
  <c r="J183" i="17" s="1"/>
  <c r="V57" i="3"/>
  <c r="J182" i="17" s="1"/>
  <c r="V56" i="3"/>
  <c r="J181" i="17" s="1"/>
  <c r="V55" i="3"/>
  <c r="J180" i="17" s="1"/>
  <c r="V53" i="3"/>
  <c r="J140" i="17" s="1"/>
  <c r="V52" i="3"/>
  <c r="J179" i="17" s="1"/>
  <c r="V51" i="3"/>
  <c r="J178" i="17" s="1"/>
  <c r="V50" i="3"/>
  <c r="J139" i="17" s="1"/>
  <c r="V49" i="3"/>
  <c r="J138" i="17" s="1"/>
  <c r="V48" i="3"/>
  <c r="J137" i="17" s="1"/>
  <c r="V46" i="3"/>
  <c r="J176" i="17" s="1"/>
  <c r="V45" i="3"/>
  <c r="J136" i="17" s="1"/>
  <c r="V44" i="3"/>
  <c r="J175" i="17" s="1"/>
  <c r="V43" i="3"/>
  <c r="J174" i="17" s="1"/>
  <c r="V42" i="3"/>
  <c r="J173" i="17" s="1"/>
  <c r="V41" i="3"/>
  <c r="J135" i="17" s="1"/>
  <c r="V39" i="3"/>
  <c r="J172" i="17" s="1"/>
  <c r="V38" i="3"/>
  <c r="J171" i="17" s="1"/>
  <c r="V37" i="3"/>
  <c r="J170" i="17" s="1"/>
  <c r="V36" i="3"/>
  <c r="J133" i="17" s="1"/>
  <c r="R33" i="3"/>
  <c r="V28" i="3"/>
  <c r="J110" i="17" s="1"/>
  <c r="V5" i="3"/>
  <c r="J114" i="17" s="1"/>
  <c r="V35" i="3"/>
  <c r="J132" i="17" s="1"/>
  <c r="V34" i="3"/>
  <c r="J123" i="17" s="1"/>
  <c r="V32" i="3"/>
  <c r="J169" i="17" s="1"/>
  <c r="V31" i="3"/>
  <c r="J113" i="17" s="1"/>
  <c r="V30" i="3"/>
  <c r="J112" i="17" s="1"/>
  <c r="V29" i="3"/>
  <c r="J111" i="17" s="1"/>
  <c r="V27" i="3"/>
  <c r="J168" i="17" s="1"/>
  <c r="V26" i="3"/>
  <c r="J131" i="17" s="1"/>
  <c r="V25" i="3"/>
  <c r="J121" i="17" s="1"/>
  <c r="V24" i="3"/>
  <c r="J130" i="17" s="1"/>
  <c r="V23" i="3"/>
  <c r="J109" i="17" s="1"/>
  <c r="V22" i="3"/>
  <c r="J120" i="17" s="1"/>
  <c r="V21" i="3"/>
  <c r="J129" i="17" s="1"/>
  <c r="V20" i="3"/>
  <c r="J119" i="17" s="1"/>
  <c r="V19" i="3"/>
  <c r="J118" i="17" s="1"/>
  <c r="V18" i="3"/>
  <c r="J128" i="17" s="1"/>
  <c r="V17" i="3"/>
  <c r="J108" i="17" s="1"/>
  <c r="V16" i="3"/>
  <c r="J117" i="17" s="1"/>
  <c r="V14" i="3"/>
  <c r="J107" i="17" s="1"/>
  <c r="V13" i="3"/>
  <c r="J116" i="17" s="1"/>
  <c r="V12" i="3"/>
  <c r="J106" i="17" s="1"/>
  <c r="V11" i="3"/>
  <c r="J126" i="17" s="1"/>
  <c r="V10" i="3"/>
  <c r="J105" i="17" s="1"/>
  <c r="V9" i="3"/>
  <c r="J125" i="17" s="1"/>
  <c r="V8" i="3"/>
  <c r="J115" i="17" s="1"/>
  <c r="V7" i="3"/>
  <c r="J104" i="17" s="1"/>
  <c r="V6" i="3"/>
  <c r="J103" i="17" s="1"/>
  <c r="V4" i="3"/>
  <c r="J124" i="17" s="1"/>
  <c r="V3" i="3"/>
  <c r="J167" i="17" s="1"/>
  <c r="V2" i="3"/>
  <c r="J102" i="17" s="1"/>
  <c r="V92" i="2"/>
  <c r="R61" i="2"/>
  <c r="R45" i="2"/>
  <c r="R48" i="2"/>
  <c r="R36" i="2"/>
  <c r="R34" i="2"/>
  <c r="R22" i="2"/>
  <c r="R91" i="2"/>
  <c r="V99" i="2"/>
  <c r="V98" i="2"/>
  <c r="V97" i="2"/>
  <c r="V96" i="2"/>
  <c r="V95" i="2"/>
  <c r="V94" i="2"/>
  <c r="V93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1" i="2"/>
  <c r="V48" i="2"/>
  <c r="V45" i="2"/>
  <c r="V36" i="2"/>
  <c r="V68" i="2"/>
  <c r="V67" i="2"/>
  <c r="V66" i="2"/>
  <c r="V65" i="2"/>
  <c r="V64" i="2"/>
  <c r="V63" i="2"/>
  <c r="V62" i="2"/>
  <c r="V60" i="2"/>
  <c r="V59" i="2"/>
  <c r="V58" i="2"/>
  <c r="V57" i="2"/>
  <c r="V56" i="2"/>
  <c r="V55" i="2"/>
  <c r="V54" i="2"/>
  <c r="V53" i="2"/>
  <c r="V52" i="2"/>
  <c r="V51" i="2"/>
  <c r="V50" i="2"/>
  <c r="V49" i="2"/>
  <c r="V47" i="2"/>
  <c r="V46" i="2"/>
  <c r="V44" i="2"/>
  <c r="V43" i="2"/>
  <c r="V42" i="2"/>
  <c r="V41" i="2"/>
  <c r="V40" i="2"/>
  <c r="V39" i="2"/>
  <c r="V38" i="2"/>
  <c r="V37" i="2"/>
  <c r="R12" i="2"/>
  <c r="V12" i="2" s="1"/>
  <c r="V35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1" i="2"/>
  <c r="V10" i="2"/>
  <c r="V9" i="2"/>
  <c r="V8" i="2"/>
  <c r="V7" i="2"/>
  <c r="V6" i="2"/>
  <c r="V5" i="2"/>
  <c r="V4" i="2"/>
  <c r="V3" i="2"/>
  <c r="V2" i="2"/>
  <c r="Y73" i="5" l="1"/>
  <c r="Y80" i="4"/>
  <c r="V33" i="3"/>
  <c r="J122" i="17" s="1"/>
  <c r="I122" i="17"/>
  <c r="V64" i="3"/>
  <c r="J147" i="17" s="1"/>
  <c r="I147" i="17"/>
  <c r="V40" i="3"/>
  <c r="J134" i="17" s="1"/>
  <c r="I134" i="17"/>
  <c r="V47" i="3"/>
  <c r="J177" i="17" s="1"/>
  <c r="F177" i="17"/>
  <c r="V106" i="3"/>
  <c r="J209" i="17" s="1"/>
  <c r="F209" i="17"/>
  <c r="V90" i="3"/>
  <c r="J157" i="17" s="1"/>
  <c r="F157" i="17"/>
  <c r="V110" i="3"/>
  <c r="J213" i="17" s="1"/>
  <c r="F213" i="17"/>
  <c r="V84" i="3"/>
  <c r="J155" i="17" s="1"/>
  <c r="F155" i="17"/>
  <c r="V15" i="3"/>
  <c r="J127" i="17" s="1"/>
  <c r="F127" i="17"/>
  <c r="V85" i="3"/>
  <c r="J156" i="17" s="1"/>
  <c r="R30" i="17" l="1"/>
  <c r="S30" i="17"/>
  <c r="Q45" i="17"/>
  <c r="AC36" i="17"/>
  <c r="AC35" i="17"/>
  <c r="U45" i="17"/>
  <c r="R45" i="17"/>
  <c r="R33" i="17"/>
  <c r="T33" i="17"/>
  <c r="T36" i="17"/>
  <c r="S36" i="17"/>
  <c r="R36" i="17"/>
  <c r="Z34" i="17"/>
  <c r="Y34" i="17"/>
  <c r="Y28" i="17"/>
  <c r="X28" i="17"/>
  <c r="Y31" i="17"/>
  <c r="AB33" i="17"/>
  <c r="AB28" i="17"/>
  <c r="AA34" i="17"/>
  <c r="AA29" i="17"/>
  <c r="AC34" i="17"/>
  <c r="AC29" i="17"/>
  <c r="AB36" i="17"/>
  <c r="AB31" i="17"/>
  <c r="AA33" i="17"/>
  <c r="AA28" i="17"/>
  <c r="AC28" i="17"/>
  <c r="AC33" i="17"/>
  <c r="AB34" i="17"/>
  <c r="AB29" i="17"/>
  <c r="X34" i="17"/>
  <c r="S33" i="17"/>
  <c r="S28" i="17"/>
  <c r="R34" i="17"/>
  <c r="R29" i="17"/>
  <c r="T29" i="17"/>
  <c r="T34" i="17"/>
  <c r="S34" i="17"/>
  <c r="S29" i="17"/>
  <c r="R35" i="17"/>
  <c r="T35" i="17"/>
  <c r="T30" i="17"/>
  <c r="S31" i="17"/>
  <c r="Q41" i="17"/>
  <c r="U41" i="17"/>
  <c r="R41" i="17"/>
  <c r="S35" i="17" l="1"/>
  <c r="T28" i="17"/>
  <c r="Z29" i="17"/>
  <c r="Z33" i="17"/>
  <c r="R31" i="17"/>
  <c r="Y36" i="17"/>
  <c r="X33" i="17"/>
  <c r="Y35" i="17"/>
  <c r="Z35" i="17"/>
  <c r="Y29" i="17"/>
  <c r="AC31" i="17"/>
  <c r="S45" i="17"/>
  <c r="X29" i="17"/>
  <c r="T31" i="17"/>
  <c r="R28" i="17"/>
  <c r="Z28" i="17"/>
  <c r="Z30" i="17"/>
  <c r="Y33" i="17"/>
  <c r="AF29" i="17"/>
  <c r="Z36" i="17"/>
  <c r="AC30" i="17"/>
  <c r="Z31" i="17"/>
  <c r="Y30" i="17"/>
  <c r="AB35" i="17"/>
  <c r="AB30" i="17"/>
  <c r="AA35" i="17"/>
  <c r="AA30" i="17"/>
  <c r="AA36" i="17"/>
  <c r="AA31" i="17"/>
  <c r="X31" i="17"/>
  <c r="X36" i="17"/>
  <c r="AF28" i="17"/>
  <c r="AF33" i="17"/>
  <c r="X35" i="17"/>
  <c r="X30" i="17"/>
  <c r="S41" i="17"/>
  <c r="AF31" i="17" l="1"/>
  <c r="AF36" i="17"/>
  <c r="AE36" i="17" l="1"/>
  <c r="AD34" i="17" l="1"/>
  <c r="AD36" i="17"/>
  <c r="AD33" i="17"/>
  <c r="AE28" i="17"/>
  <c r="AE33" i="17"/>
  <c r="AE29" i="17"/>
  <c r="AE34" i="17"/>
  <c r="AD31" i="17"/>
  <c r="AD28" i="17"/>
  <c r="AD29" i="17"/>
  <c r="AE31" i="17"/>
  <c r="AK8" i="7"/>
  <c r="AE8" i="5"/>
  <c r="AE8" i="4"/>
  <c r="AB8" i="2"/>
  <c r="AB8" i="3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36" i="2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D263" i="17" l="1"/>
  <c r="D205" i="17"/>
  <c r="D206" i="17"/>
  <c r="D204" i="17"/>
  <c r="Q13" i="17" l="1"/>
  <c r="Q30" i="17" s="1"/>
  <c r="O13" i="17"/>
  <c r="P13" i="17"/>
  <c r="P35" i="17" s="1"/>
  <c r="R46" i="17"/>
  <c r="T46" i="17"/>
  <c r="Q46" i="17"/>
  <c r="S46" i="17" s="1"/>
  <c r="U46" i="17"/>
  <c r="AF34" i="17"/>
  <c r="T45" i="17"/>
  <c r="V45" i="17" s="1"/>
  <c r="W45" i="17" s="1"/>
  <c r="U44" i="17"/>
  <c r="Q44" i="17"/>
  <c r="R44" i="17"/>
  <c r="T44" i="17"/>
  <c r="U43" i="17"/>
  <c r="R43" i="17"/>
  <c r="Q43" i="17"/>
  <c r="T43" i="17"/>
  <c r="P33" i="17"/>
  <c r="P28" i="17"/>
  <c r="O36" i="17"/>
  <c r="O31" i="17"/>
  <c r="Q36" i="17"/>
  <c r="Q31" i="17"/>
  <c r="P34" i="17"/>
  <c r="P29" i="17"/>
  <c r="O33" i="17"/>
  <c r="O28" i="17"/>
  <c r="Q33" i="17"/>
  <c r="Q28" i="17"/>
  <c r="P31" i="17"/>
  <c r="P36" i="17"/>
  <c r="O35" i="17"/>
  <c r="O30" i="17"/>
  <c r="Q35" i="17"/>
  <c r="O34" i="17"/>
  <c r="O29" i="17"/>
  <c r="Q34" i="17"/>
  <c r="Q29" i="17"/>
  <c r="P30" i="17" l="1"/>
  <c r="T42" i="17"/>
  <c r="V44" i="17"/>
  <c r="V46" i="17"/>
  <c r="W46" i="17" s="1"/>
  <c r="S44" i="17"/>
  <c r="V43" i="17"/>
  <c r="S43" i="17"/>
  <c r="AH29" i="17"/>
  <c r="AH34" i="17"/>
  <c r="AG36" i="17"/>
  <c r="AG31" i="17"/>
  <c r="AH31" i="17"/>
  <c r="AH36" i="17"/>
  <c r="Q42" i="17"/>
  <c r="AI33" i="17"/>
  <c r="AI28" i="17"/>
  <c r="W34" i="17"/>
  <c r="W29" i="17"/>
  <c r="V29" i="17"/>
  <c r="V34" i="17"/>
  <c r="U35" i="17"/>
  <c r="U30" i="17"/>
  <c r="W36" i="17"/>
  <c r="W31" i="17"/>
  <c r="V31" i="17"/>
  <c r="V36" i="17"/>
  <c r="V28" i="17"/>
  <c r="V33" i="17"/>
  <c r="AG29" i="17"/>
  <c r="AG34" i="17"/>
  <c r="R42" i="17"/>
  <c r="AI34" i="17"/>
  <c r="AI29" i="17"/>
  <c r="U42" i="17"/>
  <c r="AI36" i="17"/>
  <c r="AI31" i="17"/>
  <c r="AG33" i="17"/>
  <c r="AG28" i="17"/>
  <c r="AH28" i="17"/>
  <c r="AH33" i="17"/>
  <c r="U34" i="17"/>
  <c r="U29" i="17"/>
  <c r="W35" i="17"/>
  <c r="W30" i="17"/>
  <c r="V35" i="17"/>
  <c r="V30" i="17"/>
  <c r="U31" i="17"/>
  <c r="U36" i="17"/>
  <c r="U33" i="17"/>
  <c r="U28" i="17"/>
  <c r="W33" i="17"/>
  <c r="W28" i="17"/>
  <c r="W44" i="17" l="1"/>
  <c r="W43" i="17"/>
  <c r="S42" i="17"/>
  <c r="V42" i="17"/>
  <c r="W42" i="17" l="1"/>
  <c r="S47" i="17"/>
  <c r="AF30" i="17"/>
  <c r="AF35" i="17"/>
  <c r="AE30" i="17"/>
  <c r="AE35" i="17"/>
  <c r="AD35" i="17"/>
  <c r="AD30" i="17"/>
  <c r="AI35" i="17"/>
  <c r="AI30" i="17"/>
  <c r="AH35" i="17"/>
  <c r="AH30" i="17"/>
  <c r="AG30" i="17"/>
  <c r="AG35" i="17"/>
  <c r="T41" i="17"/>
  <c r="V41" i="17" s="1"/>
  <c r="W41" i="17" l="1"/>
  <c r="W47" i="17" s="1"/>
  <c r="V47" i="17"/>
  <c r="S48" i="17" l="1"/>
  <c r="W48" i="17"/>
  <c r="V48" i="17"/>
</calcChain>
</file>

<file path=xl/sharedStrings.xml><?xml version="1.0" encoding="utf-8"?>
<sst xmlns="http://schemas.openxmlformats.org/spreadsheetml/2006/main" count="878" uniqueCount="155">
  <si>
    <t>CAT</t>
  </si>
  <si>
    <t>CAS</t>
  </si>
  <si>
    <t>ANG</t>
  </si>
  <si>
    <t>MAT</t>
  </si>
  <si>
    <t>CNT</t>
  </si>
  <si>
    <t>CSC</t>
  </si>
  <si>
    <t>EFI</t>
  </si>
  <si>
    <t>MUS</t>
  </si>
  <si>
    <t>EVP</t>
  </si>
  <si>
    <t>TEC</t>
  </si>
  <si>
    <t>ECI</t>
  </si>
  <si>
    <t>EEC</t>
  </si>
  <si>
    <t>LLA</t>
  </si>
  <si>
    <t>SFR</t>
  </si>
  <si>
    <t>BIO</t>
  </si>
  <si>
    <t>INF</t>
  </si>
  <si>
    <t>FIL</t>
  </si>
  <si>
    <t>CMC</t>
  </si>
  <si>
    <t>HFI</t>
  </si>
  <si>
    <t>HIS</t>
  </si>
  <si>
    <t>DT</t>
  </si>
  <si>
    <t>FIS</t>
  </si>
  <si>
    <t>QUI</t>
  </si>
  <si>
    <t>TID</t>
  </si>
  <si>
    <t>TM</t>
  </si>
  <si>
    <t>HFR</t>
  </si>
  <si>
    <t>LFR</t>
  </si>
  <si>
    <t>ECE</t>
  </si>
  <si>
    <t>HMC</t>
  </si>
  <si>
    <t>PSI</t>
  </si>
  <si>
    <t>AM</t>
  </si>
  <si>
    <t>AE</t>
  </si>
  <si>
    <t>LP</t>
  </si>
  <si>
    <t>GE</t>
  </si>
  <si>
    <t>TRE</t>
  </si>
  <si>
    <t>Noi músic</t>
  </si>
  <si>
    <t>Noia no-músic</t>
  </si>
  <si>
    <t>Noi no-músic</t>
  </si>
  <si>
    <t>Noia músic</t>
  </si>
  <si>
    <t>No presentat</t>
  </si>
  <si>
    <t>Convalida</t>
  </si>
  <si>
    <t>Notes globals</t>
  </si>
  <si>
    <t>GLO</t>
  </si>
  <si>
    <t>Llengua catalana</t>
  </si>
  <si>
    <t>Llengua castellana</t>
  </si>
  <si>
    <t>Matemàtiques</t>
  </si>
  <si>
    <t>Ciències naturals</t>
  </si>
  <si>
    <t>Ciències socials</t>
  </si>
  <si>
    <t>Educació física</t>
  </si>
  <si>
    <t>Música</t>
  </si>
  <si>
    <t>Tecnologia</t>
  </si>
  <si>
    <t>LLEGENDA</t>
  </si>
  <si>
    <t>Llengua anglesa</t>
  </si>
  <si>
    <t>Educació visual i plàstica</t>
  </si>
  <si>
    <t>Educació per a la ciutadania</t>
  </si>
  <si>
    <t>Educació eticocívica</t>
  </si>
  <si>
    <t>Llatí</t>
  </si>
  <si>
    <t>Llengua francesa</t>
  </si>
  <si>
    <t>Física i química</t>
  </si>
  <si>
    <t>Biologia i geolgia</t>
  </si>
  <si>
    <t>Informàtica</t>
  </si>
  <si>
    <t>Fiolosofia</t>
  </si>
  <si>
    <t>Dibuix tècnic</t>
  </si>
  <si>
    <t>Tecnologia industrial</t>
  </si>
  <si>
    <t>Química</t>
  </si>
  <si>
    <t>Física</t>
  </si>
  <si>
    <t>Ciències de la Terra i medi ambient</t>
  </si>
  <si>
    <t>Història de França</t>
  </si>
  <si>
    <t>Literatura francesa</t>
  </si>
  <si>
    <t>Història del món contemporani</t>
  </si>
  <si>
    <t>Ciències del món contemporani</t>
  </si>
  <si>
    <t>Economia de l'empresa</t>
  </si>
  <si>
    <t>Matemàtiques aplicades a les ciències socials</t>
  </si>
  <si>
    <t>Psicologia</t>
  </si>
  <si>
    <t>Anàlisi musical</t>
  </si>
  <si>
    <t>Arts escèniques</t>
  </si>
  <si>
    <t>Llenguatge i pràctica musical</t>
  </si>
  <si>
    <t>Història de la filosofia</t>
  </si>
  <si>
    <t>Història</t>
  </si>
  <si>
    <t>Geografia</t>
  </si>
  <si>
    <t>Treball de recerca</t>
  </si>
  <si>
    <t>curs</t>
  </si>
  <si>
    <t>músic</t>
  </si>
  <si>
    <t>no-músic</t>
  </si>
  <si>
    <t>sexe</t>
  </si>
  <si>
    <t>f. musical</t>
  </si>
  <si>
    <t>femení</t>
  </si>
  <si>
    <t>masculí</t>
  </si>
  <si>
    <t>mitjana</t>
  </si>
  <si>
    <t>desviació</t>
  </si>
  <si>
    <t>n</t>
  </si>
  <si>
    <t>Camp humanístic</t>
  </si>
  <si>
    <t>Camp científic</t>
  </si>
  <si>
    <t>CIE</t>
  </si>
  <si>
    <t>HUM</t>
  </si>
  <si>
    <t>LLE</t>
  </si>
  <si>
    <t>Llengües</t>
  </si>
  <si>
    <t>CAB</t>
  </si>
  <si>
    <t>Ciències abstractes</t>
  </si>
  <si>
    <t>CAP</t>
  </si>
  <si>
    <t>Ciències aplicades</t>
  </si>
  <si>
    <t>REL</t>
  </si>
  <si>
    <t>Religió catòlica</t>
  </si>
  <si>
    <t>ES</t>
  </si>
  <si>
    <t>Educació per a la salut</t>
  </si>
  <si>
    <t>EE</t>
  </si>
  <si>
    <t>English Everywhere</t>
  </si>
  <si>
    <t>Millorem el català</t>
  </si>
  <si>
    <t>NC</t>
  </si>
  <si>
    <t>Nostra cultura</t>
  </si>
  <si>
    <t>MCAT</t>
  </si>
  <si>
    <t>EF</t>
  </si>
  <si>
    <t>FIQ</t>
  </si>
  <si>
    <t>C</t>
  </si>
  <si>
    <t>MCS</t>
  </si>
  <si>
    <t>12 anys</t>
  </si>
  <si>
    <t>13 anys</t>
  </si>
  <si>
    <t>14 anys</t>
  </si>
  <si>
    <t>15 anys</t>
  </si>
  <si>
    <t>16 anys</t>
  </si>
  <si>
    <t>17 anys</t>
  </si>
  <si>
    <t>12 - 15 anys</t>
  </si>
  <si>
    <t>12 - 17 anys</t>
  </si>
  <si>
    <t>Edat (anys)</t>
  </si>
  <si>
    <t>TOTAL</t>
  </si>
  <si>
    <t>total</t>
  </si>
  <si>
    <t>ALUMNES</t>
  </si>
  <si>
    <t>Percentatge</t>
  </si>
  <si>
    <t>LEC</t>
  </si>
  <si>
    <t>Taller de lectura</t>
  </si>
  <si>
    <t>SEC</t>
  </si>
  <si>
    <t>Spotlight on english culture</t>
  </si>
  <si>
    <t>AWO</t>
  </si>
  <si>
    <t>Around the world in 80 days</t>
  </si>
  <si>
    <t>CC</t>
  </si>
  <si>
    <t>Cultura clàssica</t>
  </si>
  <si>
    <t>DLAB</t>
  </si>
  <si>
    <t>WEB</t>
  </si>
  <si>
    <t>MMAT</t>
  </si>
  <si>
    <t>CAA</t>
  </si>
  <si>
    <t>Cultura audiovisual i artística</t>
  </si>
  <si>
    <t>GRE</t>
  </si>
  <si>
    <t>Grec</t>
  </si>
  <si>
    <t>HA</t>
  </si>
  <si>
    <t>Història de l'art</t>
  </si>
  <si>
    <t>LCAS</t>
  </si>
  <si>
    <t>Literatura castellana</t>
  </si>
  <si>
    <t>LCAT</t>
  </si>
  <si>
    <t>Literatura catalana</t>
  </si>
  <si>
    <t>CAU</t>
  </si>
  <si>
    <t>Cultura audiovisual</t>
  </si>
  <si>
    <t>Millorem les matemàtiques</t>
  </si>
  <si>
    <t>Descobrim el laboratori</t>
  </si>
  <si>
    <t>Pàgines web</t>
  </si>
  <si>
    <t>Biologia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</si>
</sst>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.5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rgb="FF4FB4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rgb="FF57B7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/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7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1" xfId="0" applyBorder="1"/>
    <xf numFmtId="0" fontId="0" fillId="0" borderId="11" xfId="0" applyBorder="1"/>
    <xf numFmtId="0" fontId="1" fillId="7" borderId="2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0" fillId="0" borderId="17" xfId="0" applyBorder="1"/>
    <xf numFmtId="0" fontId="1" fillId="7" borderId="8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19" xfId="0" applyFont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1" fillId="7" borderId="1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0" fillId="0" borderId="0" xfId="0" applyFont="1"/>
    <xf numFmtId="0" fontId="3" fillId="0" borderId="5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8" xfId="0" applyFont="1" applyBorder="1"/>
    <xf numFmtId="0" fontId="0" fillId="0" borderId="3" xfId="0" applyFont="1" applyBorder="1"/>
    <xf numFmtId="0" fontId="0" fillId="2" borderId="0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3" borderId="4" xfId="0" applyFont="1" applyFill="1" applyBorder="1"/>
    <xf numFmtId="0" fontId="0" fillId="4" borderId="4" xfId="0" applyFont="1" applyFill="1" applyBorder="1"/>
    <xf numFmtId="0" fontId="0" fillId="5" borderId="4" xfId="0" applyFont="1" applyFill="1" applyBorder="1"/>
    <xf numFmtId="0" fontId="0" fillId="6" borderId="4" xfId="0" applyFont="1" applyFill="1" applyBorder="1"/>
    <xf numFmtId="0" fontId="0" fillId="2" borderId="4" xfId="0" applyFont="1" applyFill="1" applyBorder="1"/>
    <xf numFmtId="0" fontId="0" fillId="0" borderId="9" xfId="0" applyFont="1" applyBorder="1"/>
    <xf numFmtId="0" fontId="0" fillId="0" borderId="7" xfId="0" applyFont="1" applyBorder="1"/>
    <xf numFmtId="0" fontId="0" fillId="0" borderId="0" xfId="0" applyFont="1" applyFill="1" applyBorder="1"/>
    <xf numFmtId="0" fontId="0" fillId="0" borderId="17" xfId="0" applyFont="1" applyFill="1" applyBorder="1"/>
    <xf numFmtId="0" fontId="0" fillId="0" borderId="1" xfId="0" applyFont="1" applyFill="1" applyBorder="1"/>
    <xf numFmtId="0" fontId="0" fillId="0" borderId="0" xfId="0" applyFont="1" applyFill="1"/>
    <xf numFmtId="0" fontId="0" fillId="0" borderId="20" xfId="0" applyFont="1" applyFill="1" applyBorder="1"/>
    <xf numFmtId="0" fontId="2" fillId="7" borderId="2" xfId="0" applyFont="1" applyFill="1" applyBorder="1" applyAlignment="1">
      <alignment horizontal="center"/>
    </xf>
    <xf numFmtId="1" fontId="2" fillId="7" borderId="7" xfId="0" applyNumberFormat="1" applyFont="1" applyFill="1" applyBorder="1" applyAlignment="1">
      <alignment horizontal="center"/>
    </xf>
    <xf numFmtId="1" fontId="3" fillId="0" borderId="0" xfId="0" applyNumberFormat="1" applyFont="1"/>
    <xf numFmtId="1" fontId="2" fillId="7" borderId="1" xfId="0" applyNumberFormat="1" applyFont="1" applyFill="1" applyBorder="1" applyAlignment="1">
      <alignment horizontal="center"/>
    </xf>
    <xf numFmtId="0" fontId="3" fillId="0" borderId="9" xfId="0" applyFont="1" applyBorder="1"/>
    <xf numFmtId="0" fontId="0" fillId="2" borderId="4" xfId="0" applyFill="1" applyBorder="1"/>
    <xf numFmtId="0" fontId="2" fillId="7" borderId="9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4" fillId="0" borderId="0" xfId="0" applyFont="1"/>
    <xf numFmtId="0" fontId="1" fillId="7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3" fillId="0" borderId="6" xfId="0" applyFont="1" applyFill="1" applyBorder="1"/>
    <xf numFmtId="0" fontId="2" fillId="7" borderId="6" xfId="0" applyFont="1" applyFill="1" applyBorder="1" applyAlignment="1">
      <alignment horizontal="center"/>
    </xf>
    <xf numFmtId="1" fontId="3" fillId="0" borderId="0" xfId="0" applyNumberFormat="1" applyFont="1" applyBorder="1"/>
    <xf numFmtId="1" fontId="2" fillId="7" borderId="0" xfId="0" applyNumberFormat="1" applyFont="1" applyFill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0" xfId="0" applyFont="1" applyFill="1" applyBorder="1"/>
    <xf numFmtId="1" fontId="2" fillId="7" borderId="0" xfId="0" applyNumberFormat="1" applyFont="1" applyFill="1" applyBorder="1" applyAlignment="1">
      <alignment horizontal="center"/>
    </xf>
    <xf numFmtId="0" fontId="6" fillId="0" borderId="0" xfId="0" applyFont="1"/>
    <xf numFmtId="1" fontId="7" fillId="0" borderId="0" xfId="0" applyNumberFormat="1" applyFont="1"/>
    <xf numFmtId="0" fontId="2" fillId="7" borderId="23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2" fillId="7" borderId="32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2" fontId="2" fillId="14" borderId="0" xfId="0" applyNumberFormat="1" applyFont="1" applyFill="1" applyAlignment="1">
      <alignment horizontal="center" vertical="center"/>
    </xf>
    <xf numFmtId="2" fontId="2" fillId="14" borderId="39" xfId="0" applyNumberFormat="1" applyFont="1" applyFill="1" applyBorder="1" applyAlignment="1">
      <alignment horizontal="center" vertical="center"/>
    </xf>
    <xf numFmtId="2" fontId="2" fillId="14" borderId="45" xfId="0" applyNumberFormat="1" applyFont="1" applyFill="1" applyBorder="1" applyAlignment="1">
      <alignment horizontal="center" vertical="center"/>
    </xf>
    <xf numFmtId="1" fontId="2" fillId="14" borderId="45" xfId="0" applyNumberFormat="1" applyFont="1" applyFill="1" applyBorder="1" applyAlignment="1">
      <alignment horizontal="center" vertical="center"/>
    </xf>
    <xf numFmtId="1" fontId="2" fillId="14" borderId="46" xfId="0" applyNumberFormat="1" applyFont="1" applyFill="1" applyBorder="1" applyAlignment="1">
      <alignment horizontal="center" vertical="center"/>
    </xf>
    <xf numFmtId="0" fontId="0" fillId="18" borderId="0" xfId="0" applyFill="1" applyBorder="1"/>
    <xf numFmtId="0" fontId="0" fillId="18" borderId="0" xfId="0" applyFont="1" applyFill="1" applyBorder="1"/>
    <xf numFmtId="1" fontId="3" fillId="18" borderId="5" xfId="0" applyNumberFormat="1" applyFont="1" applyFill="1" applyBorder="1"/>
    <xf numFmtId="1" fontId="3" fillId="18" borderId="0" xfId="0" applyNumberFormat="1" applyFont="1" applyFill="1" applyBorder="1"/>
    <xf numFmtId="1" fontId="0" fillId="18" borderId="0" xfId="0" applyNumberFormat="1" applyFont="1" applyFill="1" applyBorder="1"/>
    <xf numFmtId="0" fontId="0" fillId="3" borderId="0" xfId="0" applyFont="1" applyFill="1" applyBorder="1"/>
    <xf numFmtId="0" fontId="0" fillId="4" borderId="0" xfId="0" applyFont="1" applyFill="1" applyBorder="1"/>
    <xf numFmtId="0" fontId="0" fillId="5" borderId="0" xfId="0" applyFont="1" applyFill="1" applyBorder="1"/>
    <xf numFmtId="0" fontId="0" fillId="6" borderId="0" xfId="0" applyFont="1" applyFill="1" applyBorder="1"/>
    <xf numFmtId="0" fontId="2" fillId="7" borderId="8" xfId="0" applyFont="1" applyFill="1" applyBorder="1" applyAlignment="1">
      <alignment horizontal="center"/>
    </xf>
    <xf numFmtId="1" fontId="0" fillId="18" borderId="0" xfId="0" applyNumberFormat="1" applyFill="1" applyBorder="1"/>
    <xf numFmtId="1" fontId="3" fillId="18" borderId="27" xfId="0" applyNumberFormat="1" applyFont="1" applyFill="1" applyBorder="1"/>
    <xf numFmtId="1" fontId="3" fillId="18" borderId="0" xfId="0" applyNumberFormat="1" applyFont="1" applyFill="1"/>
    <xf numFmtId="1" fontId="0" fillId="18" borderId="0" xfId="0" applyNumberFormat="1" applyFont="1" applyFill="1"/>
    <xf numFmtId="1" fontId="2" fillId="7" borderId="52" xfId="0" applyNumberFormat="1" applyFont="1" applyFill="1" applyBorder="1" applyAlignment="1">
      <alignment horizontal="center"/>
    </xf>
    <xf numFmtId="0" fontId="0" fillId="0" borderId="44" xfId="0" applyFont="1" applyBorder="1"/>
    <xf numFmtId="0" fontId="0" fillId="0" borderId="0" xfId="0" applyFont="1" applyAlignment="1">
      <alignment horizontal="right"/>
    </xf>
    <xf numFmtId="0" fontId="0" fillId="0" borderId="0" xfId="0" applyFont="1" applyFill="1" applyBorder="1" applyAlignment="1">
      <alignment horizontal="right"/>
    </xf>
    <xf numFmtId="0" fontId="5" fillId="0" borderId="11" xfId="0" applyFont="1" applyBorder="1"/>
    <xf numFmtId="0" fontId="0" fillId="10" borderId="4" xfId="0" applyFont="1" applyFill="1" applyBorder="1" applyAlignment="1">
      <alignment horizontal="right"/>
    </xf>
    <xf numFmtId="1" fontId="7" fillId="18" borderId="0" xfId="0" applyNumberFormat="1" applyFont="1" applyFill="1"/>
    <xf numFmtId="1" fontId="5" fillId="18" borderId="0" xfId="0" applyNumberFormat="1" applyFont="1" applyFill="1"/>
    <xf numFmtId="1" fontId="7" fillId="18" borderId="0" xfId="0" applyNumberFormat="1" applyFont="1" applyFill="1" applyBorder="1"/>
    <xf numFmtId="0" fontId="1" fillId="7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1" fontId="5" fillId="0" borderId="50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49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2" fontId="8" fillId="0" borderId="40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0" fillId="15" borderId="26" xfId="0" applyFont="1" applyFill="1" applyBorder="1" applyAlignment="1">
      <alignment horizontal="center" vertical="center"/>
    </xf>
    <xf numFmtId="0" fontId="0" fillId="16" borderId="9" xfId="0" applyFont="1" applyFill="1" applyBorder="1" applyAlignment="1">
      <alignment horizontal="center" vertical="center"/>
    </xf>
    <xf numFmtId="0" fontId="0" fillId="17" borderId="0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0" fontId="0" fillId="15" borderId="0" xfId="0" applyFont="1" applyFill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0" fillId="15" borderId="41" xfId="0" applyFont="1" applyFill="1" applyBorder="1" applyAlignment="1">
      <alignment horizontal="center" vertical="center"/>
    </xf>
    <xf numFmtId="0" fontId="0" fillId="16" borderId="36" xfId="0" applyFont="1" applyFill="1" applyBorder="1" applyAlignment="1">
      <alignment horizontal="center" vertical="center"/>
    </xf>
    <xf numFmtId="0" fontId="0" fillId="17" borderId="27" xfId="0" applyFont="1" applyFill="1" applyBorder="1" applyAlignment="1">
      <alignment horizontal="center" vertical="center"/>
    </xf>
    <xf numFmtId="0" fontId="0" fillId="13" borderId="30" xfId="0" applyFont="1" applyFill="1" applyBorder="1" applyAlignment="1">
      <alignment horizontal="center" vertical="center"/>
    </xf>
    <xf numFmtId="0" fontId="0" fillId="15" borderId="27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3" fillId="2" borderId="0" xfId="0" applyFont="1" applyFill="1" applyBorder="1"/>
    <xf numFmtId="0" fontId="0" fillId="2" borderId="12" xfId="0" applyFont="1" applyFill="1" applyBorder="1"/>
    <xf numFmtId="1" fontId="0" fillId="0" borderId="8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" fontId="5" fillId="0" borderId="56" xfId="0" applyNumberFormat="1" applyFont="1" applyBorder="1" applyAlignment="1">
      <alignment horizontal="center" vertical="center"/>
    </xf>
    <xf numFmtId="1" fontId="0" fillId="0" borderId="40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" fontId="0" fillId="0" borderId="23" xfId="0" applyNumberFormat="1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2" fontId="0" fillId="0" borderId="57" xfId="0" applyNumberFormat="1" applyFont="1" applyBorder="1" applyAlignment="1">
      <alignment horizontal="center" vertical="center"/>
    </xf>
    <xf numFmtId="0" fontId="0" fillId="15" borderId="6" xfId="0" applyFont="1" applyFill="1" applyBorder="1" applyAlignment="1">
      <alignment horizontal="center" vertical="center"/>
    </xf>
    <xf numFmtId="0" fontId="0" fillId="17" borderId="9" xfId="0" applyFont="1" applyFill="1" applyBorder="1" applyAlignment="1">
      <alignment horizontal="center" vertical="center"/>
    </xf>
    <xf numFmtId="0" fontId="0" fillId="13" borderId="9" xfId="0" applyFont="1" applyFill="1" applyBorder="1" applyAlignment="1">
      <alignment horizontal="center" vertical="center"/>
    </xf>
    <xf numFmtId="1" fontId="0" fillId="0" borderId="26" xfId="0" applyNumberFormat="1" applyFont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/>
    </xf>
    <xf numFmtId="0" fontId="7" fillId="20" borderId="9" xfId="0" applyFont="1" applyFill="1" applyBorder="1" applyAlignment="1">
      <alignment horizontal="center" vertical="center"/>
    </xf>
    <xf numFmtId="1" fontId="0" fillId="0" borderId="58" xfId="0" applyNumberFormat="1" applyFont="1" applyBorder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1" fontId="0" fillId="2" borderId="3" xfId="0" applyNumberFormat="1" applyFont="1" applyFill="1" applyBorder="1" applyAlignment="1">
      <alignment horizontal="center" vertical="center"/>
    </xf>
    <xf numFmtId="1" fontId="3" fillId="21" borderId="0" xfId="0" applyNumberFormat="1" applyFont="1" applyFill="1" applyAlignment="1">
      <alignment horizontal="center" vertical="center"/>
    </xf>
    <xf numFmtId="1" fontId="0" fillId="0" borderId="44" xfId="0" applyNumberFormat="1" applyFont="1" applyBorder="1" applyAlignment="1">
      <alignment horizontal="center" vertical="center"/>
    </xf>
    <xf numFmtId="1" fontId="0" fillId="0" borderId="31" xfId="0" applyNumberFormat="1" applyFont="1" applyBorder="1" applyAlignment="1">
      <alignment horizontal="center" vertical="center"/>
    </xf>
    <xf numFmtId="1" fontId="2" fillId="19" borderId="57" xfId="0" applyNumberFormat="1" applyFont="1" applyFill="1" applyBorder="1" applyAlignment="1">
      <alignment horizontal="center" vertical="center"/>
    </xf>
    <xf numFmtId="1" fontId="2" fillId="7" borderId="24" xfId="0" applyNumberFormat="1" applyFont="1" applyFill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0" fillId="0" borderId="4" xfId="0" applyFont="1" applyFill="1" applyBorder="1"/>
    <xf numFmtId="0" fontId="0" fillId="0" borderId="4" xfId="0" applyFill="1" applyBorder="1"/>
    <xf numFmtId="1" fontId="5" fillId="18" borderId="0" xfId="0" applyNumberFormat="1" applyFont="1" applyFill="1" applyBorder="1"/>
    <xf numFmtId="0" fontId="0" fillId="16" borderId="11" xfId="0" applyFont="1" applyFill="1" applyBorder="1"/>
    <xf numFmtId="0" fontId="0" fillId="15" borderId="11" xfId="0" applyFont="1" applyFill="1" applyBorder="1"/>
    <xf numFmtId="0" fontId="0" fillId="0" borderId="12" xfId="0" applyFont="1" applyFill="1" applyBorder="1"/>
    <xf numFmtId="0" fontId="5" fillId="0" borderId="12" xfId="0" applyFont="1" applyBorder="1"/>
    <xf numFmtId="1" fontId="0" fillId="18" borderId="12" xfId="0" applyNumberFormat="1" applyFont="1" applyFill="1" applyBorder="1"/>
    <xf numFmtId="1" fontId="3" fillId="18" borderId="12" xfId="0" applyNumberFormat="1" applyFont="1" applyFill="1" applyBorder="1"/>
    <xf numFmtId="0" fontId="0" fillId="13" borderId="11" xfId="0" applyFont="1" applyFill="1" applyBorder="1"/>
    <xf numFmtId="0" fontId="0" fillId="17" borderId="11" xfId="0" applyFont="1" applyFill="1" applyBorder="1"/>
    <xf numFmtId="0" fontId="0" fillId="17" borderId="14" xfId="0" applyFont="1" applyFill="1" applyBorder="1"/>
    <xf numFmtId="0" fontId="0" fillId="0" borderId="13" xfId="0" applyFont="1" applyFill="1" applyBorder="1"/>
    <xf numFmtId="0" fontId="0" fillId="0" borderId="12" xfId="0" applyFont="1" applyBorder="1" applyAlignment="1">
      <alignment horizontal="right"/>
    </xf>
    <xf numFmtId="0" fontId="0" fillId="18" borderId="12" xfId="0" applyFont="1" applyFill="1" applyBorder="1"/>
    <xf numFmtId="1" fontId="3" fillId="18" borderId="30" xfId="0" applyNumberFormat="1" applyFont="1" applyFill="1" applyBorder="1"/>
    <xf numFmtId="0" fontId="0" fillId="13" borderId="14" xfId="0" applyFont="1" applyFill="1" applyBorder="1"/>
    <xf numFmtId="0" fontId="0" fillId="17" borderId="11" xfId="0" applyFill="1" applyBorder="1"/>
    <xf numFmtId="0" fontId="0" fillId="16" borderId="11" xfId="0" applyFill="1" applyBorder="1"/>
    <xf numFmtId="0" fontId="0" fillId="15" borderId="11" xfId="0" applyFill="1" applyBorder="1"/>
    <xf numFmtId="0" fontId="0" fillId="0" borderId="12" xfId="0" applyFill="1" applyBorder="1"/>
    <xf numFmtId="0" fontId="0" fillId="0" borderId="12" xfId="0" applyBorder="1"/>
    <xf numFmtId="0" fontId="0" fillId="18" borderId="12" xfId="0" applyFill="1" applyBorder="1"/>
    <xf numFmtId="1" fontId="0" fillId="18" borderId="12" xfId="0" applyNumberFormat="1" applyFill="1" applyBorder="1"/>
    <xf numFmtId="1" fontId="3" fillId="18" borderId="21" xfId="0" applyNumberFormat="1" applyFont="1" applyFill="1" applyBorder="1"/>
    <xf numFmtId="0" fontId="0" fillId="13" borderId="11" xfId="0" applyFill="1" applyBorder="1"/>
    <xf numFmtId="0" fontId="0" fillId="17" borderId="14" xfId="0" applyFill="1" applyBorder="1"/>
    <xf numFmtId="0" fontId="9" fillId="0" borderId="0" xfId="0" applyFont="1"/>
    <xf numFmtId="1" fontId="2" fillId="7" borderId="8" xfId="0" applyNumberFormat="1" applyFont="1" applyFill="1" applyBorder="1" applyAlignment="1">
      <alignment horizontal="center"/>
    </xf>
    <xf numFmtId="1" fontId="2" fillId="7" borderId="2" xfId="0" applyNumberFormat="1" applyFont="1" applyFill="1" applyBorder="1" applyAlignment="1">
      <alignment horizontal="center"/>
    </xf>
    <xf numFmtId="1" fontId="0" fillId="0" borderId="0" xfId="0" applyNumberFormat="1"/>
    <xf numFmtId="0" fontId="0" fillId="13" borderId="14" xfId="0" applyFill="1" applyBorder="1"/>
    <xf numFmtId="0" fontId="0" fillId="20" borderId="1" xfId="0" applyFill="1" applyBorder="1"/>
    <xf numFmtId="0" fontId="0" fillId="17" borderId="10" xfId="0" applyFill="1" applyBorder="1"/>
    <xf numFmtId="0" fontId="0" fillId="15" borderId="14" xfId="0" applyFill="1" applyBorder="1"/>
    <xf numFmtId="0" fontId="0" fillId="13" borderId="5" xfId="0" applyFill="1" applyBorder="1"/>
    <xf numFmtId="0" fontId="0" fillId="17" borderId="5" xfId="0" applyFill="1" applyBorder="1"/>
    <xf numFmtId="0" fontId="0" fillId="13" borderId="21" xfId="0" applyFill="1" applyBorder="1"/>
    <xf numFmtId="0" fontId="0" fillId="13" borderId="10" xfId="0" applyFill="1" applyBorder="1"/>
    <xf numFmtId="0" fontId="0" fillId="0" borderId="13" xfId="0" applyBorder="1"/>
    <xf numFmtId="0" fontId="0" fillId="0" borderId="26" xfId="0" applyBorder="1"/>
    <xf numFmtId="1" fontId="0" fillId="18" borderId="26" xfId="0" applyNumberFormat="1" applyFont="1" applyFill="1" applyBorder="1"/>
    <xf numFmtId="1" fontId="0" fillId="18" borderId="26" xfId="0" applyNumberFormat="1" applyFill="1" applyBorder="1"/>
    <xf numFmtId="1" fontId="3" fillId="18" borderId="26" xfId="0" applyNumberFormat="1" applyFont="1" applyFill="1" applyBorder="1"/>
    <xf numFmtId="0" fontId="5" fillId="0" borderId="26" xfId="0" applyFont="1" applyBorder="1"/>
    <xf numFmtId="1" fontId="3" fillId="18" borderId="18" xfId="0" applyNumberFormat="1" applyFont="1" applyFill="1" applyBorder="1"/>
    <xf numFmtId="0" fontId="0" fillId="0" borderId="12" xfId="0" applyFont="1" applyBorder="1"/>
    <xf numFmtId="1" fontId="7" fillId="18" borderId="12" xfId="0" applyNumberFormat="1" applyFont="1" applyFill="1" applyBorder="1"/>
    <xf numFmtId="0" fontId="5" fillId="0" borderId="12" xfId="0" applyFont="1" applyFill="1" applyBorder="1"/>
    <xf numFmtId="1" fontId="5" fillId="18" borderId="12" xfId="0" applyNumberFormat="1" applyFont="1" applyFill="1" applyBorder="1"/>
    <xf numFmtId="0" fontId="0" fillId="0" borderId="13" xfId="0" applyFont="1" applyBorder="1"/>
    <xf numFmtId="0" fontId="0" fillId="16" borderId="14" xfId="0" applyFont="1" applyFill="1" applyBorder="1"/>
    <xf numFmtId="0" fontId="0" fillId="17" borderId="5" xfId="0" applyFont="1" applyFill="1" applyBorder="1"/>
    <xf numFmtId="0" fontId="3" fillId="0" borderId="12" xfId="0" applyFont="1" applyBorder="1"/>
    <xf numFmtId="0" fontId="0" fillId="13" borderId="5" xfId="0" applyFont="1" applyFill="1" applyBorder="1"/>
    <xf numFmtId="0" fontId="0" fillId="13" borderId="21" xfId="0" applyFont="1" applyFill="1" applyBorder="1"/>
    <xf numFmtId="0" fontId="0" fillId="0" borderId="2" xfId="0" applyFont="1" applyBorder="1"/>
    <xf numFmtId="0" fontId="0" fillId="16" borderId="5" xfId="0" applyFont="1" applyFill="1" applyBorder="1"/>
    <xf numFmtId="0" fontId="0" fillId="17" borderId="7" xfId="0" applyFont="1" applyFill="1" applyBorder="1"/>
    <xf numFmtId="1" fontId="7" fillId="18" borderId="5" xfId="0" applyNumberFormat="1" applyFont="1" applyFill="1" applyBorder="1"/>
    <xf numFmtId="0" fontId="0" fillId="2" borderId="0" xfId="0" applyFill="1" applyBorder="1"/>
    <xf numFmtId="1" fontId="7" fillId="0" borderId="41" xfId="0" applyNumberFormat="1" applyFont="1" applyBorder="1" applyAlignment="1">
      <alignment horizontal="center" vertical="center"/>
    </xf>
    <xf numFmtId="2" fontId="5" fillId="0" borderId="47" xfId="0" applyNumberFormat="1" applyFont="1" applyBorder="1" applyAlignment="1">
      <alignment horizontal="center" vertical="center"/>
    </xf>
    <xf numFmtId="2" fontId="5" fillId="0" borderId="48" xfId="0" applyNumberFormat="1" applyFont="1" applyBorder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/>
    </xf>
    <xf numFmtId="2" fontId="7" fillId="0" borderId="47" xfId="0" applyNumberFormat="1" applyFont="1" applyBorder="1" applyAlignment="1">
      <alignment horizontal="center" vertical="center"/>
    </xf>
    <xf numFmtId="0" fontId="0" fillId="2" borderId="9" xfId="0" applyFont="1" applyFill="1" applyBorder="1"/>
    <xf numFmtId="0" fontId="0" fillId="12" borderId="8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0" fillId="12" borderId="9" xfId="0" applyFont="1" applyFill="1" applyBorder="1" applyAlignment="1">
      <alignment horizontal="center" vertical="center"/>
    </xf>
    <xf numFmtId="0" fontId="0" fillId="13" borderId="8" xfId="0" applyFont="1" applyFill="1" applyBorder="1" applyAlignment="1">
      <alignment horizontal="center" vertical="center"/>
    </xf>
    <xf numFmtId="0" fontId="0" fillId="13" borderId="0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8" borderId="26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center" vertical="center"/>
    </xf>
    <xf numFmtId="0" fontId="0" fillId="9" borderId="19" xfId="0" applyFont="1" applyFill="1" applyBorder="1" applyAlignment="1">
      <alignment horizontal="center" vertical="center"/>
    </xf>
    <xf numFmtId="0" fontId="0" fillId="9" borderId="13" xfId="0" applyFont="1" applyFill="1" applyBorder="1" applyAlignment="1">
      <alignment horizontal="center" vertical="center"/>
    </xf>
    <xf numFmtId="0" fontId="3" fillId="11" borderId="43" xfId="0" applyFont="1" applyFill="1" applyBorder="1" applyAlignment="1">
      <alignment horizontal="center" vertical="center"/>
    </xf>
    <xf numFmtId="0" fontId="3" fillId="11" borderId="44" xfId="0" applyFont="1" applyFill="1" applyBorder="1" applyAlignment="1">
      <alignment horizontal="center" vertical="center"/>
    </xf>
    <xf numFmtId="0" fontId="3" fillId="11" borderId="31" xfId="0" applyFont="1" applyFill="1" applyBorder="1" applyAlignment="1">
      <alignment horizontal="center" vertical="center"/>
    </xf>
    <xf numFmtId="0" fontId="0" fillId="8" borderId="53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11" borderId="43" xfId="0" applyFont="1" applyFill="1" applyBorder="1" applyAlignment="1">
      <alignment horizontal="center" vertical="center"/>
    </xf>
    <xf numFmtId="0" fontId="0" fillId="11" borderId="44" xfId="0" applyFont="1" applyFill="1" applyBorder="1" applyAlignment="1">
      <alignment horizontal="center" vertical="center"/>
    </xf>
    <xf numFmtId="0" fontId="0" fillId="11" borderId="31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0" fontId="0" fillId="9" borderId="4" xfId="0" applyFont="1" applyFill="1" applyBorder="1" applyAlignment="1">
      <alignment horizontal="center" vertical="center"/>
    </xf>
    <xf numFmtId="0" fontId="7" fillId="20" borderId="53" xfId="0" applyFont="1" applyFill="1" applyBorder="1" applyAlignment="1">
      <alignment horizontal="center" vertical="center"/>
    </xf>
    <xf numFmtId="0" fontId="7" fillId="20" borderId="26" xfId="0" applyFont="1" applyFill="1" applyBorder="1" applyAlignment="1">
      <alignment horizontal="center" vertical="center"/>
    </xf>
    <xf numFmtId="0" fontId="7" fillId="20" borderId="41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7" fillId="20" borderId="0" xfId="0" applyFont="1" applyFill="1" applyBorder="1" applyAlignment="1">
      <alignment horizontal="center" vertical="center"/>
    </xf>
    <xf numFmtId="0" fontId="2" fillId="7" borderId="37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7" borderId="38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7" borderId="55" xfId="0" applyFont="1" applyFill="1" applyBorder="1" applyAlignment="1">
      <alignment horizontal="center" vertical="center"/>
    </xf>
    <xf numFmtId="0" fontId="3" fillId="11" borderId="26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3" fillId="11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7B7FF"/>
      <color rgb="FFFF5B5B"/>
      <color rgb="FF0066CC"/>
      <color rgb="FFFF0000"/>
      <color rgb="FFFFFF99"/>
      <color rgb="FFFFFFCC"/>
      <color rgb="FF00FF00"/>
      <color rgb="FFEE8E00"/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Gràfic 5: Correlació entre</a:t>
            </a:r>
            <a:r>
              <a:rPr lang="es-ES" sz="1400" baseline="0"/>
              <a:t> els resultats en el</a:t>
            </a:r>
          </a:p>
          <a:p>
            <a:pPr>
              <a:defRPr/>
            </a:pPr>
            <a:r>
              <a:rPr lang="es-ES" sz="1400" baseline="0"/>
              <a:t>camp humanístic i el científic a 1r d'ESO</a:t>
            </a:r>
            <a:endParaRPr lang="es-E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('12 anys'!$J$2,'12 anys'!$J$7,'12 anys'!$J$8,'12 anys'!$J$11,'12 anys'!$J$12,'12 anys'!$J$15,'12 anys'!$J$16,'12 anys'!$J$17,'12 anys'!$J$22,'12 anys'!$J$23,'12 anys'!$J$25,'12 anys'!$J$29,'12 anys'!$J$31,'12 anys'!$J$32)</c:f>
              <c:numCache>
                <c:formatCode>0</c:formatCode>
                <c:ptCount val="14"/>
                <c:pt idx="0">
                  <c:v>9</c:v>
                </c:pt>
                <c:pt idx="1">
                  <c:v>8.125</c:v>
                </c:pt>
                <c:pt idx="2">
                  <c:v>7.5</c:v>
                </c:pt>
                <c:pt idx="3">
                  <c:v>6.8333333333333339</c:v>
                </c:pt>
                <c:pt idx="4">
                  <c:v>5.5</c:v>
                </c:pt>
                <c:pt idx="5">
                  <c:v>6.125</c:v>
                </c:pt>
                <c:pt idx="6">
                  <c:v>10</c:v>
                </c:pt>
                <c:pt idx="7">
                  <c:v>9.6666666666666679</c:v>
                </c:pt>
                <c:pt idx="8">
                  <c:v>7.1</c:v>
                </c:pt>
                <c:pt idx="9">
                  <c:v>8.625</c:v>
                </c:pt>
                <c:pt idx="10">
                  <c:v>10</c:v>
                </c:pt>
                <c:pt idx="11">
                  <c:v>6</c:v>
                </c:pt>
                <c:pt idx="12">
                  <c:v>8.3333333333333321</c:v>
                </c:pt>
                <c:pt idx="13">
                  <c:v>9.8333333333333321</c:v>
                </c:pt>
              </c:numCache>
            </c:numRef>
          </c:xVal>
          <c:yVal>
            <c:numRef>
              <c:f>('12 anys'!$R$2,'12 anys'!$R$7,'12 anys'!$R$8,'12 anys'!$R$11,'12 anys'!$R$12,'12 anys'!$R$15,'12 anys'!$R$16,'12 anys'!$R$17,'12 anys'!$R$22,'12 anys'!$R$23,'12 anys'!$R$25,'12 anys'!$R$29,'12 anys'!$R$31,'12 anys'!$R$32)</c:f>
              <c:numCache>
                <c:formatCode>0</c:formatCode>
                <c:ptCount val="14"/>
                <c:pt idx="0">
                  <c:v>8.5</c:v>
                </c:pt>
                <c:pt idx="1">
                  <c:v>8.8333333333333321</c:v>
                </c:pt>
                <c:pt idx="2">
                  <c:v>7.5</c:v>
                </c:pt>
                <c:pt idx="3">
                  <c:v>6.6666666666666661</c:v>
                </c:pt>
                <c:pt idx="4">
                  <c:v>6.5</c:v>
                </c:pt>
                <c:pt idx="5">
                  <c:v>5.3333333333333339</c:v>
                </c:pt>
                <c:pt idx="6">
                  <c:v>9.6666666666666679</c:v>
                </c:pt>
                <c:pt idx="7">
                  <c:v>9.1666666666666679</c:v>
                </c:pt>
                <c:pt idx="8">
                  <c:v>7.25</c:v>
                </c:pt>
                <c:pt idx="9">
                  <c:v>7.75</c:v>
                </c:pt>
                <c:pt idx="10">
                  <c:v>9.8333333333333321</c:v>
                </c:pt>
                <c:pt idx="11">
                  <c:v>5.75</c:v>
                </c:pt>
                <c:pt idx="12">
                  <c:v>7.5</c:v>
                </c:pt>
                <c:pt idx="13">
                  <c:v>9.1666666666666679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547991452991455"/>
                  <c:y val="0.41443931773149878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('12 anys'!$J$3,'12 anys'!$J$4,'12 anys'!$J$5,'12 anys'!$J$6,'12 anys'!$J$9,'12 anys'!$J$10,'12 anys'!$J$13,'12 anys'!$J$14,'12 anys'!$J$18,'12 anys'!$J$19,'12 anys'!$J$20,'12 anys'!$J$21,'12 anys'!$J$24,'12 anys'!$J$26,'12 anys'!$J$27,'12 anys'!$J$28,'12 anys'!$J$30,'12 anys'!$J$33:$J$101)</c:f>
              <c:numCache>
                <c:formatCode>0</c:formatCode>
                <c:ptCount val="86"/>
                <c:pt idx="0">
                  <c:v>7.6</c:v>
                </c:pt>
                <c:pt idx="1">
                  <c:v>6</c:v>
                </c:pt>
                <c:pt idx="2">
                  <c:v>8.6</c:v>
                </c:pt>
                <c:pt idx="3">
                  <c:v>6.9</c:v>
                </c:pt>
                <c:pt idx="4">
                  <c:v>4.8</c:v>
                </c:pt>
                <c:pt idx="5">
                  <c:v>8.4</c:v>
                </c:pt>
                <c:pt idx="6">
                  <c:v>7.1</c:v>
                </c:pt>
                <c:pt idx="7">
                  <c:v>5.0999999999999996</c:v>
                </c:pt>
                <c:pt idx="8">
                  <c:v>7</c:v>
                </c:pt>
                <c:pt idx="9">
                  <c:v>4.7</c:v>
                </c:pt>
                <c:pt idx="10">
                  <c:v>8.8000000000000007</c:v>
                </c:pt>
                <c:pt idx="11">
                  <c:v>8.8000000000000007</c:v>
                </c:pt>
                <c:pt idx="12">
                  <c:v>7.1</c:v>
                </c:pt>
                <c:pt idx="13">
                  <c:v>7.5</c:v>
                </c:pt>
                <c:pt idx="14">
                  <c:v>8.9</c:v>
                </c:pt>
                <c:pt idx="15">
                  <c:v>6.5</c:v>
                </c:pt>
                <c:pt idx="16">
                  <c:v>5.2</c:v>
                </c:pt>
                <c:pt idx="17">
                  <c:v>9</c:v>
                </c:pt>
                <c:pt idx="18">
                  <c:v>5.5</c:v>
                </c:pt>
                <c:pt idx="19">
                  <c:v>6.3</c:v>
                </c:pt>
                <c:pt idx="20">
                  <c:v>6</c:v>
                </c:pt>
                <c:pt idx="21">
                  <c:v>6.6</c:v>
                </c:pt>
                <c:pt idx="22">
                  <c:v>5</c:v>
                </c:pt>
                <c:pt idx="23">
                  <c:v>8.9</c:v>
                </c:pt>
                <c:pt idx="24">
                  <c:v>6.6</c:v>
                </c:pt>
                <c:pt idx="25">
                  <c:v>7.3</c:v>
                </c:pt>
                <c:pt idx="26">
                  <c:v>8.5</c:v>
                </c:pt>
                <c:pt idx="27">
                  <c:v>5.6</c:v>
                </c:pt>
                <c:pt idx="28">
                  <c:v>6.3</c:v>
                </c:pt>
                <c:pt idx="29">
                  <c:v>6.5</c:v>
                </c:pt>
                <c:pt idx="30">
                  <c:v>8.9</c:v>
                </c:pt>
                <c:pt idx="31">
                  <c:v>5.0999999999999996</c:v>
                </c:pt>
                <c:pt idx="32">
                  <c:v>4.8</c:v>
                </c:pt>
                <c:pt idx="33">
                  <c:v>6.1</c:v>
                </c:pt>
                <c:pt idx="34">
                  <c:v>7.5</c:v>
                </c:pt>
                <c:pt idx="35">
                  <c:v>6.2</c:v>
                </c:pt>
                <c:pt idx="36">
                  <c:v>6.9</c:v>
                </c:pt>
                <c:pt idx="37">
                  <c:v>8.5</c:v>
                </c:pt>
                <c:pt idx="38">
                  <c:v>7.8</c:v>
                </c:pt>
                <c:pt idx="39">
                  <c:v>9.8000000000000007</c:v>
                </c:pt>
                <c:pt idx="40">
                  <c:v>7.4</c:v>
                </c:pt>
                <c:pt idx="41">
                  <c:v>4.0999999999999996</c:v>
                </c:pt>
                <c:pt idx="42">
                  <c:v>7</c:v>
                </c:pt>
                <c:pt idx="43">
                  <c:v>5.0999999999999996</c:v>
                </c:pt>
                <c:pt idx="44">
                  <c:v>8.6999999999999993</c:v>
                </c:pt>
                <c:pt idx="45">
                  <c:v>6.8</c:v>
                </c:pt>
                <c:pt idx="46">
                  <c:v>6.8</c:v>
                </c:pt>
                <c:pt idx="47">
                  <c:v>5.3</c:v>
                </c:pt>
                <c:pt idx="48">
                  <c:v>7</c:v>
                </c:pt>
                <c:pt idx="49">
                  <c:v>7.5</c:v>
                </c:pt>
                <c:pt idx="50">
                  <c:v>7</c:v>
                </c:pt>
                <c:pt idx="51">
                  <c:v>5.5</c:v>
                </c:pt>
                <c:pt idx="52">
                  <c:v>7</c:v>
                </c:pt>
                <c:pt idx="53">
                  <c:v>5.6</c:v>
                </c:pt>
                <c:pt idx="54">
                  <c:v>8.1</c:v>
                </c:pt>
                <c:pt idx="55">
                  <c:v>4.5</c:v>
                </c:pt>
                <c:pt idx="56">
                  <c:v>7.3</c:v>
                </c:pt>
                <c:pt idx="57">
                  <c:v>8.9</c:v>
                </c:pt>
                <c:pt idx="58">
                  <c:v>1.875</c:v>
                </c:pt>
                <c:pt idx="59">
                  <c:v>5.3</c:v>
                </c:pt>
                <c:pt idx="60">
                  <c:v>8.4</c:v>
                </c:pt>
                <c:pt idx="61">
                  <c:v>7</c:v>
                </c:pt>
                <c:pt idx="62">
                  <c:v>4</c:v>
                </c:pt>
                <c:pt idx="63">
                  <c:v>6.2</c:v>
                </c:pt>
                <c:pt idx="64">
                  <c:v>4.9000000000000004</c:v>
                </c:pt>
                <c:pt idx="65">
                  <c:v>10</c:v>
                </c:pt>
                <c:pt idx="66">
                  <c:v>1.5</c:v>
                </c:pt>
                <c:pt idx="67">
                  <c:v>8.8000000000000007</c:v>
                </c:pt>
                <c:pt idx="68">
                  <c:v>8.3000000000000007</c:v>
                </c:pt>
                <c:pt idx="69">
                  <c:v>6.9</c:v>
                </c:pt>
                <c:pt idx="70">
                  <c:v>8.1</c:v>
                </c:pt>
                <c:pt idx="71">
                  <c:v>7.5</c:v>
                </c:pt>
                <c:pt idx="72">
                  <c:v>7.3</c:v>
                </c:pt>
                <c:pt idx="73">
                  <c:v>9</c:v>
                </c:pt>
                <c:pt idx="74">
                  <c:v>5.0999999999999996</c:v>
                </c:pt>
                <c:pt idx="75">
                  <c:v>5.0999999999999996</c:v>
                </c:pt>
                <c:pt idx="76">
                  <c:v>1</c:v>
                </c:pt>
                <c:pt idx="77">
                  <c:v>1</c:v>
                </c:pt>
                <c:pt idx="78">
                  <c:v>7</c:v>
                </c:pt>
                <c:pt idx="79">
                  <c:v>7.8</c:v>
                </c:pt>
                <c:pt idx="80">
                  <c:v>4.2</c:v>
                </c:pt>
                <c:pt idx="81">
                  <c:v>6.9</c:v>
                </c:pt>
                <c:pt idx="82">
                  <c:v>4.25</c:v>
                </c:pt>
                <c:pt idx="83">
                  <c:v>7.3</c:v>
                </c:pt>
                <c:pt idx="84">
                  <c:v>8.6</c:v>
                </c:pt>
                <c:pt idx="85">
                  <c:v>6.3</c:v>
                </c:pt>
              </c:numCache>
            </c:numRef>
          </c:xVal>
          <c:yVal>
            <c:numRef>
              <c:f>('12 anys'!$R$3,'12 anys'!$R$4,'12 anys'!$R$5,'12 anys'!$R$6,'12 anys'!$R$9,'12 anys'!$R$10,'12 anys'!$R$13,'12 anys'!$R$14,'12 anys'!$R$18,'12 anys'!$R$19,'12 anys'!$R$20,'12 anys'!$R$21,'12 anys'!$R$24,'12 anys'!$R$26,'12 anys'!$R$27,'12 anys'!$R$28,'12 anys'!$R$30,'12 anys'!$R$33,'12 anys'!$R$34,'12 anys'!$R$34:$R$101)</c:f>
              <c:numCache>
                <c:formatCode>0</c:formatCode>
                <c:ptCount val="87"/>
                <c:pt idx="0">
                  <c:v>8.375</c:v>
                </c:pt>
                <c:pt idx="1">
                  <c:v>5.875</c:v>
                </c:pt>
                <c:pt idx="2">
                  <c:v>8.25</c:v>
                </c:pt>
                <c:pt idx="3">
                  <c:v>6.5</c:v>
                </c:pt>
                <c:pt idx="4">
                  <c:v>5</c:v>
                </c:pt>
                <c:pt idx="5">
                  <c:v>7.125</c:v>
                </c:pt>
                <c:pt idx="6">
                  <c:v>6.75</c:v>
                </c:pt>
                <c:pt idx="7">
                  <c:v>4.5</c:v>
                </c:pt>
                <c:pt idx="8">
                  <c:v>6.875</c:v>
                </c:pt>
                <c:pt idx="9">
                  <c:v>4.125</c:v>
                </c:pt>
                <c:pt idx="10">
                  <c:v>6.875</c:v>
                </c:pt>
                <c:pt idx="11">
                  <c:v>7.125</c:v>
                </c:pt>
                <c:pt idx="12">
                  <c:v>7</c:v>
                </c:pt>
                <c:pt idx="13">
                  <c:v>6.875</c:v>
                </c:pt>
                <c:pt idx="14">
                  <c:v>8.375</c:v>
                </c:pt>
                <c:pt idx="15">
                  <c:v>6.75</c:v>
                </c:pt>
                <c:pt idx="16">
                  <c:v>5.5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5.625</c:v>
                </c:pt>
                <c:pt idx="22">
                  <c:v>5.25</c:v>
                </c:pt>
                <c:pt idx="23">
                  <c:v>4.125</c:v>
                </c:pt>
                <c:pt idx="24">
                  <c:v>8.625</c:v>
                </c:pt>
                <c:pt idx="25">
                  <c:v>5.625</c:v>
                </c:pt>
                <c:pt idx="26">
                  <c:v>6.875</c:v>
                </c:pt>
                <c:pt idx="27">
                  <c:v>8.25</c:v>
                </c:pt>
                <c:pt idx="28">
                  <c:v>5</c:v>
                </c:pt>
                <c:pt idx="29">
                  <c:v>6.125</c:v>
                </c:pt>
                <c:pt idx="30">
                  <c:v>6.75</c:v>
                </c:pt>
                <c:pt idx="31">
                  <c:v>8.75</c:v>
                </c:pt>
                <c:pt idx="32">
                  <c:v>5</c:v>
                </c:pt>
                <c:pt idx="33">
                  <c:v>4.875</c:v>
                </c:pt>
                <c:pt idx="34">
                  <c:v>5.375</c:v>
                </c:pt>
                <c:pt idx="35">
                  <c:v>6.25</c:v>
                </c:pt>
                <c:pt idx="36">
                  <c:v>6.125</c:v>
                </c:pt>
                <c:pt idx="37">
                  <c:v>6.25</c:v>
                </c:pt>
                <c:pt idx="38">
                  <c:v>8.125</c:v>
                </c:pt>
                <c:pt idx="39">
                  <c:v>7.875</c:v>
                </c:pt>
                <c:pt idx="40">
                  <c:v>9.25</c:v>
                </c:pt>
                <c:pt idx="41">
                  <c:v>6.875</c:v>
                </c:pt>
                <c:pt idx="42">
                  <c:v>3.25</c:v>
                </c:pt>
                <c:pt idx="43">
                  <c:v>5.75</c:v>
                </c:pt>
                <c:pt idx="44">
                  <c:v>3</c:v>
                </c:pt>
                <c:pt idx="45">
                  <c:v>8.875</c:v>
                </c:pt>
                <c:pt idx="46">
                  <c:v>6.25</c:v>
                </c:pt>
                <c:pt idx="47">
                  <c:v>5.875</c:v>
                </c:pt>
                <c:pt idx="48">
                  <c:v>5.25</c:v>
                </c:pt>
                <c:pt idx="49">
                  <c:v>7.5</c:v>
                </c:pt>
                <c:pt idx="50">
                  <c:v>8</c:v>
                </c:pt>
                <c:pt idx="51">
                  <c:v>6.25</c:v>
                </c:pt>
                <c:pt idx="52">
                  <c:v>4.625</c:v>
                </c:pt>
                <c:pt idx="53">
                  <c:v>5.875</c:v>
                </c:pt>
                <c:pt idx="54">
                  <c:v>5.75</c:v>
                </c:pt>
                <c:pt idx="55">
                  <c:v>7.75</c:v>
                </c:pt>
                <c:pt idx="56">
                  <c:v>5.25</c:v>
                </c:pt>
                <c:pt idx="57">
                  <c:v>7.625</c:v>
                </c:pt>
                <c:pt idx="58">
                  <c:v>9.25</c:v>
                </c:pt>
                <c:pt idx="59">
                  <c:v>2.5</c:v>
                </c:pt>
                <c:pt idx="60">
                  <c:v>5.875</c:v>
                </c:pt>
                <c:pt idx="61">
                  <c:v>7.5</c:v>
                </c:pt>
                <c:pt idx="62">
                  <c:v>7.375</c:v>
                </c:pt>
                <c:pt idx="63">
                  <c:v>5</c:v>
                </c:pt>
                <c:pt idx="64">
                  <c:v>6.5</c:v>
                </c:pt>
                <c:pt idx="65">
                  <c:v>5.125</c:v>
                </c:pt>
                <c:pt idx="66">
                  <c:v>10</c:v>
                </c:pt>
                <c:pt idx="67">
                  <c:v>2.625</c:v>
                </c:pt>
                <c:pt idx="68">
                  <c:v>9</c:v>
                </c:pt>
                <c:pt idx="69">
                  <c:v>8.125</c:v>
                </c:pt>
                <c:pt idx="70">
                  <c:v>7.125</c:v>
                </c:pt>
                <c:pt idx="71">
                  <c:v>9</c:v>
                </c:pt>
                <c:pt idx="72">
                  <c:v>8.375</c:v>
                </c:pt>
                <c:pt idx="73">
                  <c:v>7.75</c:v>
                </c:pt>
                <c:pt idx="74">
                  <c:v>8.5</c:v>
                </c:pt>
                <c:pt idx="75">
                  <c:v>4.5</c:v>
                </c:pt>
                <c:pt idx="76">
                  <c:v>5.375</c:v>
                </c:pt>
                <c:pt idx="77">
                  <c:v>1</c:v>
                </c:pt>
                <c:pt idx="78">
                  <c:v>1</c:v>
                </c:pt>
                <c:pt idx="79">
                  <c:v>7.5</c:v>
                </c:pt>
                <c:pt idx="80">
                  <c:v>7.5</c:v>
                </c:pt>
                <c:pt idx="81">
                  <c:v>5</c:v>
                </c:pt>
                <c:pt idx="82">
                  <c:v>7.625</c:v>
                </c:pt>
                <c:pt idx="83">
                  <c:v>3.833333333333333</c:v>
                </c:pt>
                <c:pt idx="84">
                  <c:v>7.625</c:v>
                </c:pt>
                <c:pt idx="85">
                  <c:v>8.375</c:v>
                </c:pt>
                <c:pt idx="86">
                  <c:v>8.375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65376"/>
        <c:axId val="77012992"/>
      </c:scatterChart>
      <c:valAx>
        <c:axId val="767653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77012992"/>
        <c:crosses val="autoZero"/>
        <c:crossBetween val="midCat"/>
        <c:majorUnit val="1"/>
      </c:valAx>
      <c:valAx>
        <c:axId val="7701299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7676537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3004863449307892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P.5-B.3: Mitjana de les notes dels alumnes de la promoció 5 als 14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(RESULTATS!$P$11:$P$14,RESULTATS!$S$11:$S$14,RESULTATS!$V$11:$V$14,RESULTATS!$Y$11:$Y$14,RESULTATS!$AB$11:$AB$14,RESULTATS!$AE$11:$AE$14,RESULTATS!$AH$11:$AH$14)</c:f>
                <c:numCache>
                  <c:formatCode>General</c:formatCode>
                  <c:ptCount val="28"/>
                  <c:pt idx="0">
                    <c:v>1.6660713222409373</c:v>
                  </c:pt>
                  <c:pt idx="1">
                    <c:v>0.69121471177759075</c:v>
                  </c:pt>
                  <c:pt idx="2">
                    <c:v>1.9287459503633644</c:v>
                  </c:pt>
                  <c:pt idx="3">
                    <c:v>1.7534328699613884</c:v>
                  </c:pt>
                  <c:pt idx="4">
                    <c:v>0.72886898685566259</c:v>
                  </c:pt>
                  <c:pt idx="5">
                    <c:v>0.27386127875258309</c:v>
                  </c:pt>
                  <c:pt idx="6">
                    <c:v>1.5157197836622145</c:v>
                  </c:pt>
                  <c:pt idx="7">
                    <c:v>1.176237582565747</c:v>
                  </c:pt>
                  <c:pt idx="8">
                    <c:v>1.1460227116229309</c:v>
                  </c:pt>
                  <c:pt idx="9">
                    <c:v>0.36609804394148027</c:v>
                  </c:pt>
                  <c:pt idx="10">
                    <c:v>1.6570326360785621</c:v>
                  </c:pt>
                  <c:pt idx="11">
                    <c:v>1.4044642416203448</c:v>
                  </c:pt>
                  <c:pt idx="12">
                    <c:v>1.927248223318863</c:v>
                  </c:pt>
                  <c:pt idx="13">
                    <c:v>0.44721359549995793</c:v>
                  </c:pt>
                  <c:pt idx="14">
                    <c:v>1.8819316317727024</c:v>
                  </c:pt>
                  <c:pt idx="15">
                    <c:v>2.0324293913366902</c:v>
                  </c:pt>
                  <c:pt idx="16">
                    <c:v>1.3024701806293193</c:v>
                  </c:pt>
                  <c:pt idx="17">
                    <c:v>0.65192024052026487</c:v>
                  </c:pt>
                  <c:pt idx="18">
                    <c:v>1.6447646793204616</c:v>
                  </c:pt>
                  <c:pt idx="19">
                    <c:v>1.5765091354416711</c:v>
                  </c:pt>
                  <c:pt idx="20">
                    <c:v>1.5683817866104632</c:v>
                  </c:pt>
                  <c:pt idx="21">
                    <c:v>0.48088460154178364</c:v>
                  </c:pt>
                  <c:pt idx="22">
                    <c:v>1.6757855343180039</c:v>
                  </c:pt>
                  <c:pt idx="23">
                    <c:v>1.7334316930507927</c:v>
                  </c:pt>
                  <c:pt idx="24">
                    <c:v>1.1328505569688476</c:v>
                  </c:pt>
                  <c:pt idx="25">
                    <c:v>0.2985061184930351</c:v>
                  </c:pt>
                  <c:pt idx="26">
                    <c:v>1.4498074796606919</c:v>
                  </c:pt>
                  <c:pt idx="27">
                    <c:v>1.1512753226875414</c:v>
                  </c:pt>
                </c:numCache>
              </c:numRef>
            </c:plus>
            <c:minus>
              <c:numRef>
                <c:f>(RESULTATS!$P$11:$P$14,RESULTATS!$S$11:$S$14,RESULTATS!$V$11:$V$14,RESULTATS!$Y$11:$Y$14,RESULTATS!$AB$11:$AB$14,RESULTATS!$AE$11:$AE$14,RESULTATS!$AH$11:$AH$14)</c:f>
                <c:numCache>
                  <c:formatCode>General</c:formatCode>
                  <c:ptCount val="28"/>
                  <c:pt idx="0">
                    <c:v>1.6660713222409373</c:v>
                  </c:pt>
                  <c:pt idx="1">
                    <c:v>0.69121471177759075</c:v>
                  </c:pt>
                  <c:pt idx="2">
                    <c:v>1.9287459503633644</c:v>
                  </c:pt>
                  <c:pt idx="3">
                    <c:v>1.7534328699613884</c:v>
                  </c:pt>
                  <c:pt idx="4">
                    <c:v>0.72886898685566259</c:v>
                  </c:pt>
                  <c:pt idx="5">
                    <c:v>0.27386127875258309</c:v>
                  </c:pt>
                  <c:pt idx="6">
                    <c:v>1.5157197836622145</c:v>
                  </c:pt>
                  <c:pt idx="7">
                    <c:v>1.176237582565747</c:v>
                  </c:pt>
                  <c:pt idx="8">
                    <c:v>1.1460227116229309</c:v>
                  </c:pt>
                  <c:pt idx="9">
                    <c:v>0.36609804394148027</c:v>
                  </c:pt>
                  <c:pt idx="10">
                    <c:v>1.6570326360785621</c:v>
                  </c:pt>
                  <c:pt idx="11">
                    <c:v>1.4044642416203448</c:v>
                  </c:pt>
                  <c:pt idx="12">
                    <c:v>1.927248223318863</c:v>
                  </c:pt>
                  <c:pt idx="13">
                    <c:v>0.44721359549995793</c:v>
                  </c:pt>
                  <c:pt idx="14">
                    <c:v>1.8819316317727024</c:v>
                  </c:pt>
                  <c:pt idx="15">
                    <c:v>2.0324293913366902</c:v>
                  </c:pt>
                  <c:pt idx="16">
                    <c:v>1.3024701806293193</c:v>
                  </c:pt>
                  <c:pt idx="17">
                    <c:v>0.65192024052026487</c:v>
                  </c:pt>
                  <c:pt idx="18">
                    <c:v>1.6447646793204616</c:v>
                  </c:pt>
                  <c:pt idx="19">
                    <c:v>1.5765091354416711</c:v>
                  </c:pt>
                  <c:pt idx="20">
                    <c:v>1.5683817866104632</c:v>
                  </c:pt>
                  <c:pt idx="21">
                    <c:v>0.48088460154178364</c:v>
                  </c:pt>
                  <c:pt idx="22">
                    <c:v>1.6757855343180039</c:v>
                  </c:pt>
                  <c:pt idx="23">
                    <c:v>1.7334316930507927</c:v>
                  </c:pt>
                  <c:pt idx="24">
                    <c:v>1.1328505569688476</c:v>
                  </c:pt>
                  <c:pt idx="25">
                    <c:v>0.2985061184930351</c:v>
                  </c:pt>
                  <c:pt idx="26">
                    <c:v>1.4498074796606919</c:v>
                  </c:pt>
                  <c:pt idx="27">
                    <c:v>1.1512753226875414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(RESULTATS!$O$11:$O$14,RESULTATS!$R$11:$R$14,RESULTATS!$U$11:$U$14,RESULTATS!$X$11:$X$14,RESULTATS!$AA$11:$AA$14,RESULTATS!$AD$11:$AD$14,RESULTATS!$AG$11:$AG$14)</c:f>
              <c:numCache>
                <c:formatCode>0.00</c:formatCode>
                <c:ptCount val="28"/>
                <c:pt idx="0">
                  <c:v>8.2916666666666661</c:v>
                </c:pt>
                <c:pt idx="1">
                  <c:v>6.8</c:v>
                </c:pt>
                <c:pt idx="2">
                  <c:v>5.603741496598639</c:v>
                </c:pt>
                <c:pt idx="3">
                  <c:v>5.6337719298245617</c:v>
                </c:pt>
                <c:pt idx="4">
                  <c:v>8.4375</c:v>
                </c:pt>
                <c:pt idx="5">
                  <c:v>7.8</c:v>
                </c:pt>
                <c:pt idx="6">
                  <c:v>6.8265306122448983</c:v>
                </c:pt>
                <c:pt idx="7">
                  <c:v>6.9605263157894735</c:v>
                </c:pt>
                <c:pt idx="8">
                  <c:v>8.3645833333333321</c:v>
                </c:pt>
                <c:pt idx="9">
                  <c:v>7.3</c:v>
                </c:pt>
                <c:pt idx="10">
                  <c:v>6.2151360544217695</c:v>
                </c:pt>
                <c:pt idx="11">
                  <c:v>6.2971491228070162</c:v>
                </c:pt>
                <c:pt idx="12">
                  <c:v>7.5</c:v>
                </c:pt>
                <c:pt idx="13">
                  <c:v>6.8</c:v>
                </c:pt>
                <c:pt idx="14">
                  <c:v>5</c:v>
                </c:pt>
                <c:pt idx="15">
                  <c:v>5.35</c:v>
                </c:pt>
                <c:pt idx="16">
                  <c:v>7.875</c:v>
                </c:pt>
                <c:pt idx="17">
                  <c:v>7.1</c:v>
                </c:pt>
                <c:pt idx="18">
                  <c:v>5.6802721088435373</c:v>
                </c:pt>
                <c:pt idx="19">
                  <c:v>6.1708333333333334</c:v>
                </c:pt>
                <c:pt idx="20">
                  <c:v>7.6875</c:v>
                </c:pt>
                <c:pt idx="21">
                  <c:v>6.95</c:v>
                </c:pt>
                <c:pt idx="22">
                  <c:v>5.3401360544217695</c:v>
                </c:pt>
                <c:pt idx="23">
                  <c:v>5.7604166666666661</c:v>
                </c:pt>
                <c:pt idx="24">
                  <c:v>7.6380208333333321</c:v>
                </c:pt>
                <c:pt idx="25">
                  <c:v>7.0125000000000002</c:v>
                </c:pt>
                <c:pt idx="26">
                  <c:v>6.0731859410430848</c:v>
                </c:pt>
                <c:pt idx="27">
                  <c:v>6.3166666666666673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625152"/>
        <c:axId val="128651776"/>
      </c:barChart>
      <c:catAx>
        <c:axId val="128625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8651776"/>
        <c:crosses val="autoZero"/>
        <c:auto val="1"/>
        <c:lblAlgn val="ctr"/>
        <c:lblOffset val="100"/>
        <c:noMultiLvlLbl val="0"/>
      </c:catAx>
      <c:valAx>
        <c:axId val="12865177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8625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P.3-B.3: Mitjana de les notes dels alumnes de la promoció 3 als 16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11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(RESULTATS!$P$19:$P$22,RESULTATS!$S$19:$S$22,RESULTATS!$V$19:$V$22,RESULTATS!$Y$19:$Y$22,RESULTATS!$AB$19:$AB$22,RESULTATS!$AE$19:$AE$22,RESULTATS!$AH$19:$AH$22)</c:f>
                <c:numCache>
                  <c:formatCode>General</c:formatCode>
                  <c:ptCount val="28"/>
                  <c:pt idx="0">
                    <c:v>1.7870536102928227</c:v>
                  </c:pt>
                  <c:pt idx="1">
                    <c:v>1.0240171439537036</c:v>
                  </c:pt>
                  <c:pt idx="2">
                    <c:v>1.4912266722803151</c:v>
                  </c:pt>
                  <c:pt idx="3">
                    <c:v>1.739273098916476</c:v>
                  </c:pt>
                  <c:pt idx="4">
                    <c:v>2.2411441882947369</c:v>
                  </c:pt>
                  <c:pt idx="5">
                    <c:v>0.57735026918962584</c:v>
                  </c:pt>
                  <c:pt idx="6">
                    <c:v>1.7653742707164839</c:v>
                  </c:pt>
                  <c:pt idx="7">
                    <c:v>2.3061692750952769</c:v>
                  </c:pt>
                  <c:pt idx="8">
                    <c:v>1.9286761435416515</c:v>
                  </c:pt>
                  <c:pt idx="9">
                    <c:v>0.23199018178458447</c:v>
                  </c:pt>
                  <c:pt idx="10">
                    <c:v>1.4849558507244571</c:v>
                  </c:pt>
                  <c:pt idx="11">
                    <c:v>1.909483073842386</c:v>
                  </c:pt>
                  <c:pt idx="12">
                    <c:v>1.5735915849388851</c:v>
                  </c:pt>
                  <c:pt idx="13">
                    <c:v>1.7320508075688772</c:v>
                  </c:pt>
                  <c:pt idx="14">
                    <c:v>1.181152806041416</c:v>
                  </c:pt>
                  <c:pt idx="15">
                    <c:v>1.8024797207375129</c:v>
                  </c:pt>
                  <c:pt idx="16">
                    <c:v>2.191927337879942</c:v>
                  </c:pt>
                  <c:pt idx="17">
                    <c:v>0.90138781886599728</c:v>
                  </c:pt>
                  <c:pt idx="18">
                    <c:v>1.6793867325141403</c:v>
                  </c:pt>
                  <c:pt idx="19">
                    <c:v>1.8459697686831671</c:v>
                  </c:pt>
                  <c:pt idx="20">
                    <c:v>2.0810290286735103</c:v>
                  </c:pt>
                  <c:pt idx="21">
                    <c:v>1.231107225224513</c:v>
                  </c:pt>
                  <c:pt idx="22">
                    <c:v>1.4491229817177558</c:v>
                  </c:pt>
                  <c:pt idx="23">
                    <c:v>1.7434383491055165</c:v>
                  </c:pt>
                  <c:pt idx="24">
                    <c:v>1.4343041990294496</c:v>
                  </c:pt>
                  <c:pt idx="25">
                    <c:v>0.5380936285502913</c:v>
                  </c:pt>
                  <c:pt idx="26">
                    <c:v>0.94454917032375352</c:v>
                  </c:pt>
                  <c:pt idx="27">
                    <c:v>1.3946162242885147</c:v>
                  </c:pt>
                </c:numCache>
              </c:numRef>
            </c:plus>
            <c:minus>
              <c:numRef>
                <c:f>(RESULTATS!$P$19:$P$22,RESULTATS!$S$19:$S$22,RESULTATS!$V$19:$V$22,RESULTATS!$Y$19:$Y$22,RESULTATS!$AB$19:$AB$22,RESULTATS!$AE$19:$AE$22,RESULTATS!$AH$19:$AH$22)</c:f>
                <c:numCache>
                  <c:formatCode>General</c:formatCode>
                  <c:ptCount val="28"/>
                  <c:pt idx="0">
                    <c:v>1.7870536102928227</c:v>
                  </c:pt>
                  <c:pt idx="1">
                    <c:v>1.0240171439537036</c:v>
                  </c:pt>
                  <c:pt idx="2">
                    <c:v>1.4912266722803151</c:v>
                  </c:pt>
                  <c:pt idx="3">
                    <c:v>1.739273098916476</c:v>
                  </c:pt>
                  <c:pt idx="4">
                    <c:v>2.2411441882947369</c:v>
                  </c:pt>
                  <c:pt idx="5">
                    <c:v>0.57735026918962584</c:v>
                  </c:pt>
                  <c:pt idx="6">
                    <c:v>1.7653742707164839</c:v>
                  </c:pt>
                  <c:pt idx="7">
                    <c:v>2.3061692750952769</c:v>
                  </c:pt>
                  <c:pt idx="8">
                    <c:v>1.9286761435416515</c:v>
                  </c:pt>
                  <c:pt idx="9">
                    <c:v>0.23199018178458447</c:v>
                  </c:pt>
                  <c:pt idx="10">
                    <c:v>1.4849558507244571</c:v>
                  </c:pt>
                  <c:pt idx="11">
                    <c:v>1.909483073842386</c:v>
                  </c:pt>
                  <c:pt idx="12">
                    <c:v>1.5735915849388851</c:v>
                  </c:pt>
                  <c:pt idx="13">
                    <c:v>1.7320508075688772</c:v>
                  </c:pt>
                  <c:pt idx="14">
                    <c:v>1.181152806041416</c:v>
                  </c:pt>
                  <c:pt idx="15">
                    <c:v>1.8024797207375129</c:v>
                  </c:pt>
                  <c:pt idx="16">
                    <c:v>2.191927337879942</c:v>
                  </c:pt>
                  <c:pt idx="17">
                    <c:v>0.90138781886599728</c:v>
                  </c:pt>
                  <c:pt idx="18">
                    <c:v>1.6793867325141403</c:v>
                  </c:pt>
                  <c:pt idx="19">
                    <c:v>1.8459697686831671</c:v>
                  </c:pt>
                  <c:pt idx="20">
                    <c:v>2.0810290286735103</c:v>
                  </c:pt>
                  <c:pt idx="21">
                    <c:v>1.231107225224513</c:v>
                  </c:pt>
                  <c:pt idx="22">
                    <c:v>1.4491229817177558</c:v>
                  </c:pt>
                  <c:pt idx="23">
                    <c:v>1.7434383491055165</c:v>
                  </c:pt>
                  <c:pt idx="24">
                    <c:v>1.4343041990294496</c:v>
                  </c:pt>
                  <c:pt idx="25">
                    <c:v>0.5380936285502913</c:v>
                  </c:pt>
                  <c:pt idx="26">
                    <c:v>0.94454917032375352</c:v>
                  </c:pt>
                  <c:pt idx="27">
                    <c:v>1.3946162242885147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(RESULTATS!$O$19:$O$22,RESULTATS!$R$19:$R$22,RESULTATS!$U$19:$U$22,RESULTATS!$X$19:$X$22,RESULTATS!$AA$19:$AA$22,RESULTATS!$AD$19:$AD$22,RESULTATS!$AG$19:$AG$22)</c:f>
              <c:numCache>
                <c:formatCode>0.00</c:formatCode>
                <c:ptCount val="28"/>
                <c:pt idx="0">
                  <c:v>7.9545454545454541</c:v>
                </c:pt>
                <c:pt idx="1">
                  <c:v>8.0833333333333339</c:v>
                </c:pt>
                <c:pt idx="2">
                  <c:v>7.3046296296296287</c:v>
                </c:pt>
                <c:pt idx="3">
                  <c:v>6.0420454545454536</c:v>
                </c:pt>
                <c:pt idx="4">
                  <c:v>7.7121212121212119</c:v>
                </c:pt>
                <c:pt idx="5">
                  <c:v>6.666666666666667</c:v>
                </c:pt>
                <c:pt idx="6">
                  <c:v>6.7901234567901225</c:v>
                </c:pt>
                <c:pt idx="7">
                  <c:v>5.4242424242424239</c:v>
                </c:pt>
                <c:pt idx="8">
                  <c:v>7.8333333333333313</c:v>
                </c:pt>
                <c:pt idx="9">
                  <c:v>7.375</c:v>
                </c:pt>
                <c:pt idx="10">
                  <c:v>7.0473765432098787</c:v>
                </c:pt>
                <c:pt idx="11">
                  <c:v>5.7331439393939396</c:v>
                </c:pt>
                <c:pt idx="12">
                  <c:v>7.1428571428571432</c:v>
                </c:pt>
                <c:pt idx="13">
                  <c:v>6</c:v>
                </c:pt>
                <c:pt idx="14">
                  <c:v>5.8292682926829267</c:v>
                </c:pt>
                <c:pt idx="15">
                  <c:v>5.6842105263157894</c:v>
                </c:pt>
                <c:pt idx="16">
                  <c:v>7.6136363636363633</c:v>
                </c:pt>
                <c:pt idx="17">
                  <c:v>8.25</c:v>
                </c:pt>
                <c:pt idx="18">
                  <c:v>7.1342592592592595</c:v>
                </c:pt>
                <c:pt idx="19">
                  <c:v>6.4299242424242413</c:v>
                </c:pt>
                <c:pt idx="20">
                  <c:v>7.3522727272727275</c:v>
                </c:pt>
                <c:pt idx="21">
                  <c:v>7.125</c:v>
                </c:pt>
                <c:pt idx="22">
                  <c:v>6.5069444444444446</c:v>
                </c:pt>
                <c:pt idx="23">
                  <c:v>6.0104166666666679</c:v>
                </c:pt>
                <c:pt idx="24">
                  <c:v>7.938131313131314</c:v>
                </c:pt>
                <c:pt idx="25">
                  <c:v>7.7222222222222223</c:v>
                </c:pt>
                <c:pt idx="26">
                  <c:v>7.3022376543209884</c:v>
                </c:pt>
                <c:pt idx="27">
                  <c:v>6.6446563852813831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987136"/>
        <c:axId val="128653504"/>
      </c:barChart>
      <c:catAx>
        <c:axId val="12898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8653504"/>
        <c:crosses val="autoZero"/>
        <c:auto val="1"/>
        <c:lblAlgn val="ctr"/>
        <c:lblOffset val="100"/>
        <c:noMultiLvlLbl val="0"/>
      </c:catAx>
      <c:valAx>
        <c:axId val="12865350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8987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P.2-B.3: Mitjana de les notes dels alumnes de la promoció 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57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58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58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58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(RESULTATS!$P$23:$P$26,RESULTATS!$S$23:$S$26,RESULTATS!$V$23:$V$26,RESULTATS!$Y$23:$Y$26,RESULTATS!$AB$23:$AB$26,RESULTATS!$AE$23:$AE$26,RESULTATS!$AH$23:$AH$26)</c:f>
                <c:numCache>
                  <c:formatCode>General</c:formatCode>
                  <c:ptCount val="28"/>
                  <c:pt idx="0">
                    <c:v>1.4038495826810173</c:v>
                  </c:pt>
                  <c:pt idx="1">
                    <c:v>0.71232535221442717</c:v>
                  </c:pt>
                  <c:pt idx="2">
                    <c:v>1.7042684998160813</c:v>
                  </c:pt>
                  <c:pt idx="3">
                    <c:v>1.53859094897315</c:v>
                  </c:pt>
                  <c:pt idx="4">
                    <c:v>1.1966802625570663</c:v>
                  </c:pt>
                  <c:pt idx="5">
                    <c:v>0.81649658092772603</c:v>
                  </c:pt>
                  <c:pt idx="6">
                    <c:v>1.7819548188454566</c:v>
                  </c:pt>
                  <c:pt idx="7">
                    <c:v>1.5605522047534011</c:v>
                  </c:pt>
                  <c:pt idx="8">
                    <c:v>1.2237380120852033</c:v>
                  </c:pt>
                  <c:pt idx="9">
                    <c:v>0.70645174928941523</c:v>
                  </c:pt>
                  <c:pt idx="10">
                    <c:v>1.7007310408471632</c:v>
                  </c:pt>
                  <c:pt idx="11">
                    <c:v>1.4850579231990917</c:v>
                  </c:pt>
                  <c:pt idx="12">
                    <c:v>1.9148542155126762</c:v>
                  </c:pt>
                  <c:pt idx="13">
                    <c:v>1.707825127659933</c:v>
                  </c:pt>
                  <c:pt idx="14">
                    <c:v>1.6051831369740359</c:v>
                  </c:pt>
                  <c:pt idx="15">
                    <c:v>1.6525841832592438</c:v>
                  </c:pt>
                  <c:pt idx="16">
                    <c:v>1.1239339452243267</c:v>
                  </c:pt>
                  <c:pt idx="17">
                    <c:v>1.4023789311975092</c:v>
                  </c:pt>
                  <c:pt idx="18">
                    <c:v>1.562020901605403</c:v>
                  </c:pt>
                  <c:pt idx="19">
                    <c:v>1.5435514245395479</c:v>
                  </c:pt>
                  <c:pt idx="20">
                    <c:v>1.2681225968473711</c:v>
                  </c:pt>
                  <c:pt idx="21">
                    <c:v>1.4385563751360002</c:v>
                  </c:pt>
                  <c:pt idx="22">
                    <c:v>1.455885701077926</c:v>
                  </c:pt>
                  <c:pt idx="23">
                    <c:v>1.5319354112295402</c:v>
                  </c:pt>
                  <c:pt idx="24">
                    <c:v>0.74996435835358521</c:v>
                  </c:pt>
                  <c:pt idx="25">
                    <c:v>0.66417962989037671</c:v>
                  </c:pt>
                  <c:pt idx="26">
                    <c:v>1.4237075812926618</c:v>
                  </c:pt>
                  <c:pt idx="27">
                    <c:v>1.3481319433992647</c:v>
                  </c:pt>
                </c:numCache>
              </c:numRef>
            </c:plus>
            <c:minus>
              <c:numRef>
                <c:f>(RESULTATS!$P$23:$P$26,RESULTATS!$S$23:$S$26,RESULTATS!$V$23:$V$26,RESULTATS!$Y$23:$Y$26,RESULTATS!$AB$23:$AB$26,RESULTATS!$AE$23:$AE$26,RESULTATS!$AH$23:$AH$26)</c:f>
                <c:numCache>
                  <c:formatCode>General</c:formatCode>
                  <c:ptCount val="28"/>
                  <c:pt idx="0">
                    <c:v>1.4038495826810173</c:v>
                  </c:pt>
                  <c:pt idx="1">
                    <c:v>0.71232535221442717</c:v>
                  </c:pt>
                  <c:pt idx="2">
                    <c:v>1.7042684998160813</c:v>
                  </c:pt>
                  <c:pt idx="3">
                    <c:v>1.53859094897315</c:v>
                  </c:pt>
                  <c:pt idx="4">
                    <c:v>1.1966802625570663</c:v>
                  </c:pt>
                  <c:pt idx="5">
                    <c:v>0.81649658092772603</c:v>
                  </c:pt>
                  <c:pt idx="6">
                    <c:v>1.7819548188454566</c:v>
                  </c:pt>
                  <c:pt idx="7">
                    <c:v>1.5605522047534011</c:v>
                  </c:pt>
                  <c:pt idx="8">
                    <c:v>1.2237380120852033</c:v>
                  </c:pt>
                  <c:pt idx="9">
                    <c:v>0.70645174928941523</c:v>
                  </c:pt>
                  <c:pt idx="10">
                    <c:v>1.7007310408471632</c:v>
                  </c:pt>
                  <c:pt idx="11">
                    <c:v>1.4850579231990917</c:v>
                  </c:pt>
                  <c:pt idx="12">
                    <c:v>1.9148542155126762</c:v>
                  </c:pt>
                  <c:pt idx="13">
                    <c:v>1.707825127659933</c:v>
                  </c:pt>
                  <c:pt idx="14">
                    <c:v>1.6051831369740359</c:v>
                  </c:pt>
                  <c:pt idx="15">
                    <c:v>1.6525841832592438</c:v>
                  </c:pt>
                  <c:pt idx="16">
                    <c:v>1.1239339452243267</c:v>
                  </c:pt>
                  <c:pt idx="17">
                    <c:v>1.4023789311975092</c:v>
                  </c:pt>
                  <c:pt idx="18">
                    <c:v>1.562020901605403</c:v>
                  </c:pt>
                  <c:pt idx="19">
                    <c:v>1.5435514245395479</c:v>
                  </c:pt>
                  <c:pt idx="20">
                    <c:v>1.2681225968473711</c:v>
                  </c:pt>
                  <c:pt idx="21">
                    <c:v>1.4385563751360002</c:v>
                  </c:pt>
                  <c:pt idx="22">
                    <c:v>1.455885701077926</c:v>
                  </c:pt>
                  <c:pt idx="23">
                    <c:v>1.5319354112295402</c:v>
                  </c:pt>
                  <c:pt idx="24">
                    <c:v>0.74996435835358521</c:v>
                  </c:pt>
                  <c:pt idx="25">
                    <c:v>0.66417962989037671</c:v>
                  </c:pt>
                  <c:pt idx="26">
                    <c:v>1.4237075812926618</c:v>
                  </c:pt>
                  <c:pt idx="27">
                    <c:v>1.3481319433992647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(RESULTATS!$O$23:$O$26,RESULTATS!$R$23:$R$26,RESULTATS!$U$23:$U$26,RESULTATS!$X$23:$X$26,RESULTATS!$AA$23:$AA$26,RESULTATS!$AD$23:$AD$26,RESULTATS!$AG$23:$AG$26)</c:f>
              <c:numCache>
                <c:formatCode>0.00</c:formatCode>
                <c:ptCount val="28"/>
                <c:pt idx="0">
                  <c:v>7.8666666666666663</c:v>
                </c:pt>
                <c:pt idx="1">
                  <c:v>7.2777777777777777</c:v>
                </c:pt>
                <c:pt idx="2">
                  <c:v>7.2798245614035073</c:v>
                </c:pt>
                <c:pt idx="3">
                  <c:v>6.5766666666666662</c:v>
                </c:pt>
                <c:pt idx="4">
                  <c:v>7.1875</c:v>
                </c:pt>
                <c:pt idx="5">
                  <c:v>7.666666666666667</c:v>
                </c:pt>
                <c:pt idx="6">
                  <c:v>6.9080459770114944</c:v>
                </c:pt>
                <c:pt idx="7">
                  <c:v>6.4729166666666655</c:v>
                </c:pt>
                <c:pt idx="8">
                  <c:v>7.5270833333333327</c:v>
                </c:pt>
                <c:pt idx="9">
                  <c:v>7.4722222222222223</c:v>
                </c:pt>
                <c:pt idx="10">
                  <c:v>7.0742816091954017</c:v>
                </c:pt>
                <c:pt idx="11">
                  <c:v>6.5247916666666672</c:v>
                </c:pt>
                <c:pt idx="12">
                  <c:v>7.5</c:v>
                </c:pt>
                <c:pt idx="13">
                  <c:v>6.75</c:v>
                </c:pt>
                <c:pt idx="14">
                  <c:v>6.4375</c:v>
                </c:pt>
                <c:pt idx="15">
                  <c:v>6.6</c:v>
                </c:pt>
                <c:pt idx="16">
                  <c:v>7.5238095238095237</c:v>
                </c:pt>
                <c:pt idx="17">
                  <c:v>7.6</c:v>
                </c:pt>
                <c:pt idx="18">
                  <c:v>6.7333333333333325</c:v>
                </c:pt>
                <c:pt idx="19">
                  <c:v>6.7549019607843128</c:v>
                </c:pt>
                <c:pt idx="20">
                  <c:v>7.3571428571428568</c:v>
                </c:pt>
                <c:pt idx="21">
                  <c:v>7.3333333333333339</c:v>
                </c:pt>
                <c:pt idx="22">
                  <c:v>6.496666666666667</c:v>
                </c:pt>
                <c:pt idx="23">
                  <c:v>6.7303921568627461</c:v>
                </c:pt>
                <c:pt idx="24">
                  <c:v>8.2618055555555561</c:v>
                </c:pt>
                <c:pt idx="25">
                  <c:v>8.2210648148148167</c:v>
                </c:pt>
                <c:pt idx="26">
                  <c:v>7.4967313218390803</c:v>
                </c:pt>
                <c:pt idx="27">
                  <c:v>7.005937499999999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988160"/>
        <c:axId val="128868352"/>
      </c:barChart>
      <c:catAx>
        <c:axId val="128988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8868352"/>
        <c:crosses val="autoZero"/>
        <c:auto val="1"/>
        <c:lblAlgn val="ctr"/>
        <c:lblOffset val="100"/>
        <c:noMultiLvlLbl val="0"/>
      </c:catAx>
      <c:valAx>
        <c:axId val="12886835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8988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Correlació entre</a:t>
            </a:r>
            <a:r>
              <a:rPr lang="es-ES" sz="1300" baseline="0"/>
              <a:t> els resultats en el</a:t>
            </a:r>
          </a:p>
          <a:p>
            <a:pPr>
              <a:defRPr/>
            </a:pPr>
            <a:r>
              <a:rPr lang="es-ES" sz="1300" baseline="0"/>
              <a:t>camp humanístic i el científic en alumnes de 12 anys</a:t>
            </a:r>
            <a:endParaRPr lang="es-ES" sz="13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994401709401712"/>
                  <c:y val="1.028834296324008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RESULTATS!$F$2:$F$15</c:f>
              <c:numCache>
                <c:formatCode>0</c:formatCode>
                <c:ptCount val="14"/>
                <c:pt idx="0">
                  <c:v>9</c:v>
                </c:pt>
                <c:pt idx="1">
                  <c:v>7.5</c:v>
                </c:pt>
                <c:pt idx="2">
                  <c:v>6.125</c:v>
                </c:pt>
                <c:pt idx="3">
                  <c:v>10</c:v>
                </c:pt>
                <c:pt idx="4">
                  <c:v>8.625</c:v>
                </c:pt>
                <c:pt idx="5">
                  <c:v>10</c:v>
                </c:pt>
                <c:pt idx="6">
                  <c:v>8.3333333333333321</c:v>
                </c:pt>
                <c:pt idx="7">
                  <c:v>9.8333333333333321</c:v>
                </c:pt>
                <c:pt idx="8">
                  <c:v>8.125</c:v>
                </c:pt>
                <c:pt idx="9">
                  <c:v>6.8333333333333339</c:v>
                </c:pt>
                <c:pt idx="10">
                  <c:v>5.5</c:v>
                </c:pt>
                <c:pt idx="11">
                  <c:v>9.6666666666666679</c:v>
                </c:pt>
                <c:pt idx="12">
                  <c:v>7.1</c:v>
                </c:pt>
                <c:pt idx="13">
                  <c:v>6</c:v>
                </c:pt>
              </c:numCache>
            </c:numRef>
          </c:xVal>
          <c:yVal>
            <c:numRef>
              <c:f>RESULTATS!$I$2:$I$15</c:f>
              <c:numCache>
                <c:formatCode>0</c:formatCode>
                <c:ptCount val="14"/>
                <c:pt idx="0">
                  <c:v>8.5</c:v>
                </c:pt>
                <c:pt idx="1">
                  <c:v>7.5</c:v>
                </c:pt>
                <c:pt idx="2">
                  <c:v>5.3333333333333339</c:v>
                </c:pt>
                <c:pt idx="3">
                  <c:v>9.6666666666666679</c:v>
                </c:pt>
                <c:pt idx="4">
                  <c:v>7.75</c:v>
                </c:pt>
                <c:pt idx="5">
                  <c:v>9.8333333333333321</c:v>
                </c:pt>
                <c:pt idx="6">
                  <c:v>7.5</c:v>
                </c:pt>
                <c:pt idx="7">
                  <c:v>9.1666666666666679</c:v>
                </c:pt>
                <c:pt idx="8">
                  <c:v>8.8333333333333321</c:v>
                </c:pt>
                <c:pt idx="9">
                  <c:v>6.6666666666666661</c:v>
                </c:pt>
                <c:pt idx="10">
                  <c:v>6.5</c:v>
                </c:pt>
                <c:pt idx="11">
                  <c:v>9.1666666666666679</c:v>
                </c:pt>
                <c:pt idx="12">
                  <c:v>7.25</c:v>
                </c:pt>
                <c:pt idx="13">
                  <c:v>5.75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819358974358976"/>
                  <c:y val="0.57691482728519761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RESULTATS!$F$16:$F$101</c:f>
              <c:numCache>
                <c:formatCode>0</c:formatCode>
                <c:ptCount val="86"/>
                <c:pt idx="0">
                  <c:v>8.6</c:v>
                </c:pt>
                <c:pt idx="1">
                  <c:v>4.8</c:v>
                </c:pt>
                <c:pt idx="2">
                  <c:v>8.4</c:v>
                </c:pt>
                <c:pt idx="3">
                  <c:v>8.8000000000000007</c:v>
                </c:pt>
                <c:pt idx="4">
                  <c:v>7.5</c:v>
                </c:pt>
                <c:pt idx="5">
                  <c:v>8.9</c:v>
                </c:pt>
                <c:pt idx="6">
                  <c:v>9</c:v>
                </c:pt>
                <c:pt idx="7">
                  <c:v>5.5</c:v>
                </c:pt>
                <c:pt idx="8">
                  <c:v>6.3</c:v>
                </c:pt>
                <c:pt idx="9">
                  <c:v>6.6</c:v>
                </c:pt>
                <c:pt idx="10">
                  <c:v>8.9</c:v>
                </c:pt>
                <c:pt idx="11">
                  <c:v>7.3</c:v>
                </c:pt>
                <c:pt idx="12">
                  <c:v>6.3</c:v>
                </c:pt>
                <c:pt idx="13">
                  <c:v>6.1</c:v>
                </c:pt>
                <c:pt idx="14">
                  <c:v>7.5</c:v>
                </c:pt>
                <c:pt idx="15">
                  <c:v>6.9</c:v>
                </c:pt>
                <c:pt idx="16">
                  <c:v>9.8000000000000007</c:v>
                </c:pt>
                <c:pt idx="17">
                  <c:v>7.4</c:v>
                </c:pt>
                <c:pt idx="18">
                  <c:v>7</c:v>
                </c:pt>
                <c:pt idx="19">
                  <c:v>6.8</c:v>
                </c:pt>
                <c:pt idx="20">
                  <c:v>7.5</c:v>
                </c:pt>
                <c:pt idx="21">
                  <c:v>7</c:v>
                </c:pt>
                <c:pt idx="22">
                  <c:v>5.6</c:v>
                </c:pt>
                <c:pt idx="23">
                  <c:v>8.1</c:v>
                </c:pt>
                <c:pt idx="24">
                  <c:v>7.3</c:v>
                </c:pt>
                <c:pt idx="25">
                  <c:v>8.9</c:v>
                </c:pt>
                <c:pt idx="26">
                  <c:v>5.3</c:v>
                </c:pt>
                <c:pt idx="27">
                  <c:v>7</c:v>
                </c:pt>
                <c:pt idx="28">
                  <c:v>4.9000000000000004</c:v>
                </c:pt>
                <c:pt idx="29">
                  <c:v>10</c:v>
                </c:pt>
                <c:pt idx="30">
                  <c:v>8.3000000000000007</c:v>
                </c:pt>
                <c:pt idx="31">
                  <c:v>6.9</c:v>
                </c:pt>
                <c:pt idx="32">
                  <c:v>7.3</c:v>
                </c:pt>
                <c:pt idx="33">
                  <c:v>9</c:v>
                </c:pt>
                <c:pt idx="34">
                  <c:v>1</c:v>
                </c:pt>
                <c:pt idx="35">
                  <c:v>1</c:v>
                </c:pt>
                <c:pt idx="36">
                  <c:v>7.8</c:v>
                </c:pt>
                <c:pt idx="37">
                  <c:v>4.2</c:v>
                </c:pt>
                <c:pt idx="38">
                  <c:v>6.9</c:v>
                </c:pt>
                <c:pt idx="39">
                  <c:v>7.6</c:v>
                </c:pt>
                <c:pt idx="40">
                  <c:v>6</c:v>
                </c:pt>
                <c:pt idx="41">
                  <c:v>6.9</c:v>
                </c:pt>
                <c:pt idx="42">
                  <c:v>7.1</c:v>
                </c:pt>
                <c:pt idx="43">
                  <c:v>5.0999999999999996</c:v>
                </c:pt>
                <c:pt idx="44">
                  <c:v>7</c:v>
                </c:pt>
                <c:pt idx="45">
                  <c:v>4.7</c:v>
                </c:pt>
                <c:pt idx="46">
                  <c:v>8.8000000000000007</c:v>
                </c:pt>
                <c:pt idx="47">
                  <c:v>7.1</c:v>
                </c:pt>
                <c:pt idx="48">
                  <c:v>6.5</c:v>
                </c:pt>
                <c:pt idx="49">
                  <c:v>5.2</c:v>
                </c:pt>
                <c:pt idx="50">
                  <c:v>6</c:v>
                </c:pt>
                <c:pt idx="51">
                  <c:v>5</c:v>
                </c:pt>
                <c:pt idx="52">
                  <c:v>6.6</c:v>
                </c:pt>
                <c:pt idx="53">
                  <c:v>8.5</c:v>
                </c:pt>
                <c:pt idx="54">
                  <c:v>5.6</c:v>
                </c:pt>
                <c:pt idx="55">
                  <c:v>6.5</c:v>
                </c:pt>
                <c:pt idx="56">
                  <c:v>8.9</c:v>
                </c:pt>
                <c:pt idx="57">
                  <c:v>5.0999999999999996</c:v>
                </c:pt>
                <c:pt idx="58">
                  <c:v>4.8</c:v>
                </c:pt>
                <c:pt idx="59">
                  <c:v>6.2</c:v>
                </c:pt>
                <c:pt idx="60">
                  <c:v>8.5</c:v>
                </c:pt>
                <c:pt idx="61">
                  <c:v>7.8</c:v>
                </c:pt>
                <c:pt idx="62">
                  <c:v>4.0999999999999996</c:v>
                </c:pt>
                <c:pt idx="63">
                  <c:v>5.0999999999999996</c:v>
                </c:pt>
                <c:pt idx="64">
                  <c:v>8.6999999999999993</c:v>
                </c:pt>
                <c:pt idx="65">
                  <c:v>6.8</c:v>
                </c:pt>
                <c:pt idx="66">
                  <c:v>5.3</c:v>
                </c:pt>
                <c:pt idx="67">
                  <c:v>7</c:v>
                </c:pt>
                <c:pt idx="68">
                  <c:v>5.5</c:v>
                </c:pt>
                <c:pt idx="69">
                  <c:v>7</c:v>
                </c:pt>
                <c:pt idx="70">
                  <c:v>4.5</c:v>
                </c:pt>
                <c:pt idx="71">
                  <c:v>1.875</c:v>
                </c:pt>
                <c:pt idx="72">
                  <c:v>8.4</c:v>
                </c:pt>
                <c:pt idx="73">
                  <c:v>4</c:v>
                </c:pt>
                <c:pt idx="74">
                  <c:v>6.2</c:v>
                </c:pt>
                <c:pt idx="75">
                  <c:v>1.5</c:v>
                </c:pt>
                <c:pt idx="76">
                  <c:v>8.8000000000000007</c:v>
                </c:pt>
                <c:pt idx="77">
                  <c:v>8.1</c:v>
                </c:pt>
                <c:pt idx="78">
                  <c:v>7.5</c:v>
                </c:pt>
                <c:pt idx="79">
                  <c:v>5.0999999999999996</c:v>
                </c:pt>
                <c:pt idx="80">
                  <c:v>5.0999999999999996</c:v>
                </c:pt>
                <c:pt idx="81">
                  <c:v>7</c:v>
                </c:pt>
                <c:pt idx="82">
                  <c:v>4.25</c:v>
                </c:pt>
                <c:pt idx="83">
                  <c:v>7.3</c:v>
                </c:pt>
                <c:pt idx="84">
                  <c:v>8.6</c:v>
                </c:pt>
                <c:pt idx="85">
                  <c:v>6.3</c:v>
                </c:pt>
              </c:numCache>
            </c:numRef>
          </c:xVal>
          <c:yVal>
            <c:numRef>
              <c:f>RESULTATS!$I$16:$I$101</c:f>
              <c:numCache>
                <c:formatCode>0</c:formatCode>
                <c:ptCount val="86"/>
                <c:pt idx="0">
                  <c:v>8.25</c:v>
                </c:pt>
                <c:pt idx="1">
                  <c:v>5</c:v>
                </c:pt>
                <c:pt idx="2">
                  <c:v>7.125</c:v>
                </c:pt>
                <c:pt idx="3">
                  <c:v>7.125</c:v>
                </c:pt>
                <c:pt idx="4">
                  <c:v>6.875</c:v>
                </c:pt>
                <c:pt idx="5">
                  <c:v>8.375</c:v>
                </c:pt>
                <c:pt idx="6">
                  <c:v>9</c:v>
                </c:pt>
                <c:pt idx="7">
                  <c:v>7</c:v>
                </c:pt>
                <c:pt idx="8">
                  <c:v>6</c:v>
                </c:pt>
                <c:pt idx="9">
                  <c:v>5.25</c:v>
                </c:pt>
                <c:pt idx="10">
                  <c:v>8.625</c:v>
                </c:pt>
                <c:pt idx="11">
                  <c:v>6.875</c:v>
                </c:pt>
                <c:pt idx="12">
                  <c:v>6.125</c:v>
                </c:pt>
                <c:pt idx="13">
                  <c:v>5.375</c:v>
                </c:pt>
                <c:pt idx="14">
                  <c:v>6.25</c:v>
                </c:pt>
                <c:pt idx="15">
                  <c:v>6.25</c:v>
                </c:pt>
                <c:pt idx="16">
                  <c:v>9.25</c:v>
                </c:pt>
                <c:pt idx="17">
                  <c:v>6.875</c:v>
                </c:pt>
                <c:pt idx="18">
                  <c:v>5.75</c:v>
                </c:pt>
                <c:pt idx="19">
                  <c:v>5.875</c:v>
                </c:pt>
                <c:pt idx="20">
                  <c:v>8</c:v>
                </c:pt>
                <c:pt idx="21">
                  <c:v>6.25</c:v>
                </c:pt>
                <c:pt idx="22">
                  <c:v>5.75</c:v>
                </c:pt>
                <c:pt idx="23">
                  <c:v>7.75</c:v>
                </c:pt>
                <c:pt idx="24">
                  <c:v>7.625</c:v>
                </c:pt>
                <c:pt idx="25">
                  <c:v>9.25</c:v>
                </c:pt>
                <c:pt idx="26">
                  <c:v>5.875</c:v>
                </c:pt>
                <c:pt idx="27">
                  <c:v>7.375</c:v>
                </c:pt>
                <c:pt idx="28">
                  <c:v>5.125</c:v>
                </c:pt>
                <c:pt idx="29">
                  <c:v>10</c:v>
                </c:pt>
                <c:pt idx="30">
                  <c:v>8.125</c:v>
                </c:pt>
                <c:pt idx="31">
                  <c:v>7.125</c:v>
                </c:pt>
                <c:pt idx="32">
                  <c:v>7.75</c:v>
                </c:pt>
                <c:pt idx="33">
                  <c:v>8.5</c:v>
                </c:pt>
                <c:pt idx="34">
                  <c:v>1</c:v>
                </c:pt>
                <c:pt idx="35">
                  <c:v>1</c:v>
                </c:pt>
                <c:pt idx="36">
                  <c:v>7.5</c:v>
                </c:pt>
                <c:pt idx="37">
                  <c:v>5</c:v>
                </c:pt>
                <c:pt idx="38">
                  <c:v>7.625</c:v>
                </c:pt>
                <c:pt idx="39">
                  <c:v>8.375</c:v>
                </c:pt>
                <c:pt idx="40">
                  <c:v>5.875</c:v>
                </c:pt>
                <c:pt idx="41">
                  <c:v>6.5</c:v>
                </c:pt>
                <c:pt idx="42">
                  <c:v>6.75</c:v>
                </c:pt>
                <c:pt idx="43">
                  <c:v>4.5</c:v>
                </c:pt>
                <c:pt idx="44">
                  <c:v>6.875</c:v>
                </c:pt>
                <c:pt idx="45">
                  <c:v>4.125</c:v>
                </c:pt>
                <c:pt idx="46">
                  <c:v>6.875</c:v>
                </c:pt>
                <c:pt idx="47">
                  <c:v>7</c:v>
                </c:pt>
                <c:pt idx="48">
                  <c:v>6.75</c:v>
                </c:pt>
                <c:pt idx="49">
                  <c:v>5.5</c:v>
                </c:pt>
                <c:pt idx="50">
                  <c:v>5.625</c:v>
                </c:pt>
                <c:pt idx="51">
                  <c:v>4.125</c:v>
                </c:pt>
                <c:pt idx="52">
                  <c:v>5.625</c:v>
                </c:pt>
                <c:pt idx="53">
                  <c:v>8.25</c:v>
                </c:pt>
                <c:pt idx="54">
                  <c:v>5</c:v>
                </c:pt>
                <c:pt idx="55">
                  <c:v>6.75</c:v>
                </c:pt>
                <c:pt idx="56">
                  <c:v>8.75</c:v>
                </c:pt>
                <c:pt idx="57">
                  <c:v>5</c:v>
                </c:pt>
                <c:pt idx="58">
                  <c:v>4.875</c:v>
                </c:pt>
                <c:pt idx="59">
                  <c:v>6.125</c:v>
                </c:pt>
                <c:pt idx="60">
                  <c:v>8.125</c:v>
                </c:pt>
                <c:pt idx="61">
                  <c:v>7.875</c:v>
                </c:pt>
                <c:pt idx="62">
                  <c:v>3.25</c:v>
                </c:pt>
                <c:pt idx="63">
                  <c:v>3</c:v>
                </c:pt>
                <c:pt idx="64">
                  <c:v>8.875</c:v>
                </c:pt>
                <c:pt idx="65">
                  <c:v>6.25</c:v>
                </c:pt>
                <c:pt idx="66">
                  <c:v>5.25</c:v>
                </c:pt>
                <c:pt idx="67">
                  <c:v>7.5</c:v>
                </c:pt>
                <c:pt idx="68">
                  <c:v>4.625</c:v>
                </c:pt>
                <c:pt idx="69">
                  <c:v>5.875</c:v>
                </c:pt>
                <c:pt idx="70">
                  <c:v>5.25</c:v>
                </c:pt>
                <c:pt idx="71">
                  <c:v>2.5</c:v>
                </c:pt>
                <c:pt idx="72">
                  <c:v>7.5</c:v>
                </c:pt>
                <c:pt idx="73">
                  <c:v>5</c:v>
                </c:pt>
                <c:pt idx="74">
                  <c:v>6.5</c:v>
                </c:pt>
                <c:pt idx="75">
                  <c:v>2.625</c:v>
                </c:pt>
                <c:pt idx="76">
                  <c:v>9</c:v>
                </c:pt>
                <c:pt idx="77">
                  <c:v>9</c:v>
                </c:pt>
                <c:pt idx="78">
                  <c:v>8.375</c:v>
                </c:pt>
                <c:pt idx="79">
                  <c:v>4.5</c:v>
                </c:pt>
                <c:pt idx="80">
                  <c:v>5.375</c:v>
                </c:pt>
                <c:pt idx="81">
                  <c:v>7.5</c:v>
                </c:pt>
                <c:pt idx="82">
                  <c:v>3.833333333333333</c:v>
                </c:pt>
                <c:pt idx="83">
                  <c:v>7.625</c:v>
                </c:pt>
                <c:pt idx="84">
                  <c:v>8.375</c:v>
                </c:pt>
                <c:pt idx="85">
                  <c:v>8.375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70656"/>
        <c:axId val="128871232"/>
      </c:scatterChart>
      <c:valAx>
        <c:axId val="12887065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8871232"/>
        <c:crosses val="autoZero"/>
        <c:crossBetween val="midCat"/>
        <c:majorUnit val="1"/>
      </c:valAx>
      <c:valAx>
        <c:axId val="12887123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288706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4764573027947515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P.6-D.3: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6 als 13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981508144652542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726068376068379E-2"/>
          <c:y val="0.16636772486772486"/>
          <c:w val="0.62473675213675217"/>
          <c:h val="0.69821570199257066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977350427350426"/>
                  <c:y val="3.52195767195767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RESULTATS!$F$102:$F$123</c:f>
              <c:numCache>
                <c:formatCode>0</c:formatCode>
                <c:ptCount val="22"/>
                <c:pt idx="0">
                  <c:v>9.1666666666666679</c:v>
                </c:pt>
                <c:pt idx="1">
                  <c:v>7.1666666666666661</c:v>
                </c:pt>
                <c:pt idx="2">
                  <c:v>10</c:v>
                </c:pt>
                <c:pt idx="3">
                  <c:v>6.25</c:v>
                </c:pt>
                <c:pt idx="4">
                  <c:v>8.5</c:v>
                </c:pt>
                <c:pt idx="5">
                  <c:v>7.375</c:v>
                </c:pt>
                <c:pt idx="6">
                  <c:v>6.75</c:v>
                </c:pt>
                <c:pt idx="7">
                  <c:v>6.3333333333333339</c:v>
                </c:pt>
                <c:pt idx="8">
                  <c:v>7.166666666666667</c:v>
                </c:pt>
                <c:pt idx="9">
                  <c:v>7.3333333333333339</c:v>
                </c:pt>
                <c:pt idx="10">
                  <c:v>7.833333333333333</c:v>
                </c:pt>
                <c:pt idx="11">
                  <c:v>9.875</c:v>
                </c:pt>
                <c:pt idx="12">
                  <c:v>8.6666666666666679</c:v>
                </c:pt>
                <c:pt idx="13">
                  <c:v>8.3333333333333321</c:v>
                </c:pt>
                <c:pt idx="14">
                  <c:v>8</c:v>
                </c:pt>
                <c:pt idx="15">
                  <c:v>8.375</c:v>
                </c:pt>
                <c:pt idx="16">
                  <c:v>6.875</c:v>
                </c:pt>
                <c:pt idx="17">
                  <c:v>9</c:v>
                </c:pt>
                <c:pt idx="18">
                  <c:v>5.5</c:v>
                </c:pt>
                <c:pt idx="19">
                  <c:v>9.125</c:v>
                </c:pt>
                <c:pt idx="20">
                  <c:v>5</c:v>
                </c:pt>
                <c:pt idx="21">
                  <c:v>9</c:v>
                </c:pt>
              </c:numCache>
            </c:numRef>
          </c:xVal>
          <c:yVal>
            <c:numRef>
              <c:f>RESULTATS!$I$102:$I$123</c:f>
              <c:numCache>
                <c:formatCode>0</c:formatCode>
                <c:ptCount val="22"/>
                <c:pt idx="0">
                  <c:v>7.75</c:v>
                </c:pt>
                <c:pt idx="1">
                  <c:v>7.25</c:v>
                </c:pt>
                <c:pt idx="2">
                  <c:v>9.5</c:v>
                </c:pt>
                <c:pt idx="3">
                  <c:v>6</c:v>
                </c:pt>
                <c:pt idx="4">
                  <c:v>8</c:v>
                </c:pt>
                <c:pt idx="5">
                  <c:v>8</c:v>
                </c:pt>
                <c:pt idx="6">
                  <c:v>6.5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7.75</c:v>
                </c:pt>
                <c:pt idx="11">
                  <c:v>9</c:v>
                </c:pt>
                <c:pt idx="12">
                  <c:v>8.25</c:v>
                </c:pt>
                <c:pt idx="13">
                  <c:v>7.75</c:v>
                </c:pt>
                <c:pt idx="14">
                  <c:v>7.75</c:v>
                </c:pt>
                <c:pt idx="15">
                  <c:v>7.75</c:v>
                </c:pt>
                <c:pt idx="16">
                  <c:v>6.5</c:v>
                </c:pt>
                <c:pt idx="17">
                  <c:v>8.75</c:v>
                </c:pt>
                <c:pt idx="18">
                  <c:v>5</c:v>
                </c:pt>
                <c:pt idx="19">
                  <c:v>9</c:v>
                </c:pt>
                <c:pt idx="20">
                  <c:v>5</c:v>
                </c:pt>
                <c:pt idx="21">
                  <c:v>8.25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0260726495726498"/>
                  <c:y val="0.51597248677248675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RESULTATS!$F$124:$F$217</c:f>
              <c:numCache>
                <c:formatCode>0</c:formatCode>
                <c:ptCount val="94"/>
                <c:pt idx="0">
                  <c:v>8.125</c:v>
                </c:pt>
                <c:pt idx="1">
                  <c:v>5.125</c:v>
                </c:pt>
                <c:pt idx="2">
                  <c:v>4.583333333333333</c:v>
                </c:pt>
                <c:pt idx="3">
                  <c:v>4</c:v>
                </c:pt>
                <c:pt idx="4">
                  <c:v>7.375</c:v>
                </c:pt>
                <c:pt idx="5">
                  <c:v>7</c:v>
                </c:pt>
                <c:pt idx="6">
                  <c:v>8.375</c:v>
                </c:pt>
                <c:pt idx="7">
                  <c:v>8.625</c:v>
                </c:pt>
                <c:pt idx="8">
                  <c:v>7.625</c:v>
                </c:pt>
                <c:pt idx="9">
                  <c:v>6.125</c:v>
                </c:pt>
                <c:pt idx="10">
                  <c:v>4.9166666666666661</c:v>
                </c:pt>
                <c:pt idx="11">
                  <c:v>9</c:v>
                </c:pt>
                <c:pt idx="12">
                  <c:v>6.8333333333333339</c:v>
                </c:pt>
                <c:pt idx="13">
                  <c:v>5.375</c:v>
                </c:pt>
                <c:pt idx="14">
                  <c:v>4.875</c:v>
                </c:pt>
                <c:pt idx="15">
                  <c:v>4.833333333333333</c:v>
                </c:pt>
                <c:pt idx="16">
                  <c:v>9</c:v>
                </c:pt>
                <c:pt idx="17">
                  <c:v>7</c:v>
                </c:pt>
                <c:pt idx="18">
                  <c:v>4.8333333333333339</c:v>
                </c:pt>
                <c:pt idx="19">
                  <c:v>6.75</c:v>
                </c:pt>
                <c:pt idx="20">
                  <c:v>8.8333333333333321</c:v>
                </c:pt>
                <c:pt idx="21">
                  <c:v>4.6666666666666661</c:v>
                </c:pt>
                <c:pt idx="22">
                  <c:v>8</c:v>
                </c:pt>
                <c:pt idx="23">
                  <c:v>8.5</c:v>
                </c:pt>
                <c:pt idx="24">
                  <c:v>9.1666666666666679</c:v>
                </c:pt>
                <c:pt idx="25">
                  <c:v>5.7</c:v>
                </c:pt>
                <c:pt idx="26">
                  <c:v>7</c:v>
                </c:pt>
                <c:pt idx="27">
                  <c:v>6.3</c:v>
                </c:pt>
                <c:pt idx="28">
                  <c:v>6.6</c:v>
                </c:pt>
                <c:pt idx="29">
                  <c:v>5.6666666666666661</c:v>
                </c:pt>
                <c:pt idx="30">
                  <c:v>6.5</c:v>
                </c:pt>
                <c:pt idx="31">
                  <c:v>2.916666666666667</c:v>
                </c:pt>
                <c:pt idx="32">
                  <c:v>8</c:v>
                </c:pt>
                <c:pt idx="33">
                  <c:v>7</c:v>
                </c:pt>
                <c:pt idx="34">
                  <c:v>9.25</c:v>
                </c:pt>
                <c:pt idx="35">
                  <c:v>3.625</c:v>
                </c:pt>
                <c:pt idx="36">
                  <c:v>7.8333333333333339</c:v>
                </c:pt>
                <c:pt idx="37">
                  <c:v>7.625</c:v>
                </c:pt>
                <c:pt idx="38">
                  <c:v>3.875</c:v>
                </c:pt>
                <c:pt idx="39">
                  <c:v>4.45</c:v>
                </c:pt>
                <c:pt idx="40">
                  <c:v>4.083333333333333</c:v>
                </c:pt>
                <c:pt idx="41">
                  <c:v>4.25</c:v>
                </c:pt>
                <c:pt idx="42">
                  <c:v>4.625</c:v>
                </c:pt>
                <c:pt idx="43">
                  <c:v>4.6500000000000004</c:v>
                </c:pt>
                <c:pt idx="44">
                  <c:v>8.5</c:v>
                </c:pt>
                <c:pt idx="45">
                  <c:v>9.125</c:v>
                </c:pt>
                <c:pt idx="46">
                  <c:v>4.333333333333333</c:v>
                </c:pt>
                <c:pt idx="47">
                  <c:v>5.65</c:v>
                </c:pt>
                <c:pt idx="48">
                  <c:v>6.25</c:v>
                </c:pt>
                <c:pt idx="49">
                  <c:v>4.5</c:v>
                </c:pt>
                <c:pt idx="50">
                  <c:v>6.6666666666666661</c:v>
                </c:pt>
                <c:pt idx="51">
                  <c:v>6.3333333333333339</c:v>
                </c:pt>
                <c:pt idx="52">
                  <c:v>7.375</c:v>
                </c:pt>
                <c:pt idx="53">
                  <c:v>3.833333333333333</c:v>
                </c:pt>
                <c:pt idx="54">
                  <c:v>6.1666666666666661</c:v>
                </c:pt>
                <c:pt idx="55">
                  <c:v>8.8333333333333321</c:v>
                </c:pt>
                <c:pt idx="56">
                  <c:v>5.75</c:v>
                </c:pt>
                <c:pt idx="57">
                  <c:v>4.875</c:v>
                </c:pt>
                <c:pt idx="58">
                  <c:v>6.25</c:v>
                </c:pt>
                <c:pt idx="59">
                  <c:v>5.15</c:v>
                </c:pt>
                <c:pt idx="60">
                  <c:v>4.625</c:v>
                </c:pt>
                <c:pt idx="61">
                  <c:v>5.8333333333333339</c:v>
                </c:pt>
                <c:pt idx="62">
                  <c:v>5.625</c:v>
                </c:pt>
                <c:pt idx="63">
                  <c:v>6.0833333333333339</c:v>
                </c:pt>
                <c:pt idx="64">
                  <c:v>4</c:v>
                </c:pt>
                <c:pt idx="65">
                  <c:v>6.5</c:v>
                </c:pt>
                <c:pt idx="66">
                  <c:v>6.75</c:v>
                </c:pt>
                <c:pt idx="67">
                  <c:v>5.6666666666666661</c:v>
                </c:pt>
                <c:pt idx="68">
                  <c:v>5.125</c:v>
                </c:pt>
                <c:pt idx="69">
                  <c:v>7.5</c:v>
                </c:pt>
                <c:pt idx="70">
                  <c:v>6.55</c:v>
                </c:pt>
                <c:pt idx="71">
                  <c:v>5.05</c:v>
                </c:pt>
                <c:pt idx="72">
                  <c:v>3.625</c:v>
                </c:pt>
                <c:pt idx="73">
                  <c:v>7.8333333333333339</c:v>
                </c:pt>
                <c:pt idx="74">
                  <c:v>5.0833333333333339</c:v>
                </c:pt>
                <c:pt idx="75">
                  <c:v>6.6666666666666661</c:v>
                </c:pt>
                <c:pt idx="76">
                  <c:v>7</c:v>
                </c:pt>
                <c:pt idx="77">
                  <c:v>7.875</c:v>
                </c:pt>
                <c:pt idx="78">
                  <c:v>5</c:v>
                </c:pt>
                <c:pt idx="79">
                  <c:v>6.875</c:v>
                </c:pt>
                <c:pt idx="80">
                  <c:v>7.5</c:v>
                </c:pt>
                <c:pt idx="81">
                  <c:v>7.75</c:v>
                </c:pt>
                <c:pt idx="82">
                  <c:v>5.375</c:v>
                </c:pt>
                <c:pt idx="83">
                  <c:v>3.5</c:v>
                </c:pt>
                <c:pt idx="84">
                  <c:v>4.625</c:v>
                </c:pt>
                <c:pt idx="85">
                  <c:v>5.3333333333333339</c:v>
                </c:pt>
                <c:pt idx="86">
                  <c:v>4.333333333333333</c:v>
                </c:pt>
                <c:pt idx="87">
                  <c:v>4.083333333333333</c:v>
                </c:pt>
                <c:pt idx="88">
                  <c:v>4.3333333333333339</c:v>
                </c:pt>
                <c:pt idx="89">
                  <c:v>5.3333333333333339</c:v>
                </c:pt>
                <c:pt idx="90">
                  <c:v>1.95</c:v>
                </c:pt>
                <c:pt idx="91">
                  <c:v>5.0833333333333339</c:v>
                </c:pt>
                <c:pt idx="92">
                  <c:v>5.25</c:v>
                </c:pt>
                <c:pt idx="93">
                  <c:v>4.5</c:v>
                </c:pt>
              </c:numCache>
            </c:numRef>
          </c:xVal>
          <c:yVal>
            <c:numRef>
              <c:f>RESULTATS!$I$124:$I$217</c:f>
              <c:numCache>
                <c:formatCode>0</c:formatCode>
                <c:ptCount val="94"/>
                <c:pt idx="0">
                  <c:v>8.25</c:v>
                </c:pt>
                <c:pt idx="1">
                  <c:v>3</c:v>
                </c:pt>
                <c:pt idx="2">
                  <c:v>4</c:v>
                </c:pt>
                <c:pt idx="4">
                  <c:v>6</c:v>
                </c:pt>
                <c:pt idx="5">
                  <c:v>6.75</c:v>
                </c:pt>
                <c:pt idx="6">
                  <c:v>7.5</c:v>
                </c:pt>
                <c:pt idx="7">
                  <c:v>8.25</c:v>
                </c:pt>
                <c:pt idx="8">
                  <c:v>6.75</c:v>
                </c:pt>
                <c:pt idx="9">
                  <c:v>5.75</c:v>
                </c:pt>
                <c:pt idx="10">
                  <c:v>5</c:v>
                </c:pt>
                <c:pt idx="11">
                  <c:v>9</c:v>
                </c:pt>
                <c:pt idx="12">
                  <c:v>6.25</c:v>
                </c:pt>
                <c:pt idx="13">
                  <c:v>5</c:v>
                </c:pt>
                <c:pt idx="14">
                  <c:v>3.5</c:v>
                </c:pt>
                <c:pt idx="15">
                  <c:v>5.75</c:v>
                </c:pt>
                <c:pt idx="16">
                  <c:v>8</c:v>
                </c:pt>
                <c:pt idx="17">
                  <c:v>5.75</c:v>
                </c:pt>
                <c:pt idx="18">
                  <c:v>5</c:v>
                </c:pt>
                <c:pt idx="19">
                  <c:v>5.75</c:v>
                </c:pt>
                <c:pt idx="20">
                  <c:v>8.5</c:v>
                </c:pt>
                <c:pt idx="21">
                  <c:v>5</c:v>
                </c:pt>
                <c:pt idx="22">
                  <c:v>6.5</c:v>
                </c:pt>
                <c:pt idx="23">
                  <c:v>8</c:v>
                </c:pt>
                <c:pt idx="24">
                  <c:v>8.5</c:v>
                </c:pt>
                <c:pt idx="25">
                  <c:v>5.25</c:v>
                </c:pt>
                <c:pt idx="26">
                  <c:v>7</c:v>
                </c:pt>
                <c:pt idx="27">
                  <c:v>5.75</c:v>
                </c:pt>
                <c:pt idx="28">
                  <c:v>5.25</c:v>
                </c:pt>
                <c:pt idx="29">
                  <c:v>5.25</c:v>
                </c:pt>
                <c:pt idx="30">
                  <c:v>6.25</c:v>
                </c:pt>
                <c:pt idx="31">
                  <c:v>3.75</c:v>
                </c:pt>
                <c:pt idx="32">
                  <c:v>6.5</c:v>
                </c:pt>
                <c:pt idx="33">
                  <c:v>5.5</c:v>
                </c:pt>
                <c:pt idx="34">
                  <c:v>9.25</c:v>
                </c:pt>
                <c:pt idx="35">
                  <c:v>4.5</c:v>
                </c:pt>
                <c:pt idx="36">
                  <c:v>7</c:v>
                </c:pt>
                <c:pt idx="37">
                  <c:v>6.5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7.5</c:v>
                </c:pt>
                <c:pt idx="45">
                  <c:v>9</c:v>
                </c:pt>
                <c:pt idx="46">
                  <c:v>5</c:v>
                </c:pt>
                <c:pt idx="47">
                  <c:v>5</c:v>
                </c:pt>
                <c:pt idx="48">
                  <c:v>7.25</c:v>
                </c:pt>
                <c:pt idx="49">
                  <c:v>5.25</c:v>
                </c:pt>
                <c:pt idx="50">
                  <c:v>6.5</c:v>
                </c:pt>
                <c:pt idx="51">
                  <c:v>6.5</c:v>
                </c:pt>
                <c:pt idx="52">
                  <c:v>7</c:v>
                </c:pt>
                <c:pt idx="53">
                  <c:v>5</c:v>
                </c:pt>
                <c:pt idx="54">
                  <c:v>8</c:v>
                </c:pt>
                <c:pt idx="55">
                  <c:v>8.75</c:v>
                </c:pt>
                <c:pt idx="56">
                  <c:v>6</c:v>
                </c:pt>
                <c:pt idx="57">
                  <c:v>5.25</c:v>
                </c:pt>
                <c:pt idx="58">
                  <c:v>5.5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6.25</c:v>
                </c:pt>
                <c:pt idx="63">
                  <c:v>6.5</c:v>
                </c:pt>
                <c:pt idx="64">
                  <c:v>4</c:v>
                </c:pt>
                <c:pt idx="65">
                  <c:v>6.5</c:v>
                </c:pt>
                <c:pt idx="66">
                  <c:v>6.25</c:v>
                </c:pt>
                <c:pt idx="67">
                  <c:v>5</c:v>
                </c:pt>
                <c:pt idx="68">
                  <c:v>5.25</c:v>
                </c:pt>
                <c:pt idx="69">
                  <c:v>6.5</c:v>
                </c:pt>
                <c:pt idx="70">
                  <c:v>5.25</c:v>
                </c:pt>
                <c:pt idx="71">
                  <c:v>3.5</c:v>
                </c:pt>
                <c:pt idx="72">
                  <c:v>2.75</c:v>
                </c:pt>
                <c:pt idx="73">
                  <c:v>6.25</c:v>
                </c:pt>
                <c:pt idx="74">
                  <c:v>3.75</c:v>
                </c:pt>
                <c:pt idx="75">
                  <c:v>6</c:v>
                </c:pt>
                <c:pt idx="76">
                  <c:v>6.25</c:v>
                </c:pt>
                <c:pt idx="77">
                  <c:v>6.5</c:v>
                </c:pt>
                <c:pt idx="78">
                  <c:v>4.75</c:v>
                </c:pt>
                <c:pt idx="79">
                  <c:v>6.5</c:v>
                </c:pt>
                <c:pt idx="80">
                  <c:v>7.25</c:v>
                </c:pt>
                <c:pt idx="81">
                  <c:v>6.5</c:v>
                </c:pt>
                <c:pt idx="82">
                  <c:v>5.5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3.5</c:v>
                </c:pt>
                <c:pt idx="88">
                  <c:v>4.5</c:v>
                </c:pt>
                <c:pt idx="89">
                  <c:v>4</c:v>
                </c:pt>
                <c:pt idx="90">
                  <c:v>1.5</c:v>
                </c:pt>
                <c:pt idx="91">
                  <c:v>5</c:v>
                </c:pt>
                <c:pt idx="92">
                  <c:v>5.5</c:v>
                </c:pt>
                <c:pt idx="93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74112"/>
        <c:axId val="128874688"/>
      </c:scatterChart>
      <c:valAx>
        <c:axId val="12887411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8874688"/>
        <c:crosses val="autoZero"/>
        <c:crossBetween val="midCat"/>
        <c:majorUnit val="1"/>
      </c:valAx>
      <c:valAx>
        <c:axId val="12887468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887411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549209401709402"/>
          <c:y val="0.37878253968253967"/>
          <c:w val="0.2619431922437605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P.5-D.3: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 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5 als 14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9079855643044619"/>
          <c:y val="3.456790661112574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653205128205132E-2"/>
          <c:y val="0.17247354497354497"/>
          <c:w val="0.63741452991452996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661767279090116"/>
                  <c:y val="4.1847581117539591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RESULTATS!$F$218:$F$230</c:f>
              <c:numCache>
                <c:formatCode>0</c:formatCode>
                <c:ptCount val="13"/>
                <c:pt idx="0">
                  <c:v>7.4166666666666661</c:v>
                </c:pt>
                <c:pt idx="1">
                  <c:v>8</c:v>
                </c:pt>
                <c:pt idx="2">
                  <c:v>9.75</c:v>
                </c:pt>
                <c:pt idx="3">
                  <c:v>7.25</c:v>
                </c:pt>
                <c:pt idx="4">
                  <c:v>6.75</c:v>
                </c:pt>
                <c:pt idx="5">
                  <c:v>9.0833333333333321</c:v>
                </c:pt>
                <c:pt idx="6">
                  <c:v>9.3333333333333321</c:v>
                </c:pt>
                <c:pt idx="7">
                  <c:v>9.3333333333333321</c:v>
                </c:pt>
                <c:pt idx="8">
                  <c:v>6.9166666666666661</c:v>
                </c:pt>
                <c:pt idx="9">
                  <c:v>7.3333333333333339</c:v>
                </c:pt>
                <c:pt idx="10">
                  <c:v>7.4166666666666661</c:v>
                </c:pt>
                <c:pt idx="11">
                  <c:v>7.8333333333333339</c:v>
                </c:pt>
                <c:pt idx="12">
                  <c:v>7</c:v>
                </c:pt>
              </c:numCache>
            </c:numRef>
          </c:xVal>
          <c:yVal>
            <c:numRef>
              <c:f>RESULTATS!$I$218:$I$230</c:f>
              <c:numCache>
                <c:formatCode>0</c:formatCode>
                <c:ptCount val="13"/>
                <c:pt idx="0">
                  <c:v>7</c:v>
                </c:pt>
                <c:pt idx="1">
                  <c:v>7</c:v>
                </c:pt>
                <c:pt idx="2">
                  <c:v>9.75</c:v>
                </c:pt>
                <c:pt idx="3">
                  <c:v>5.75</c:v>
                </c:pt>
                <c:pt idx="4">
                  <c:v>6</c:v>
                </c:pt>
                <c:pt idx="5">
                  <c:v>7.5</c:v>
                </c:pt>
                <c:pt idx="6">
                  <c:v>9.75</c:v>
                </c:pt>
                <c:pt idx="7">
                  <c:v>8.75</c:v>
                </c:pt>
                <c:pt idx="8">
                  <c:v>7</c:v>
                </c:pt>
                <c:pt idx="9">
                  <c:v>7.5</c:v>
                </c:pt>
                <c:pt idx="10">
                  <c:v>7.25</c:v>
                </c:pt>
                <c:pt idx="11">
                  <c:v>6.75</c:v>
                </c:pt>
                <c:pt idx="12">
                  <c:v>6.25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927055993000876"/>
                  <c:y val="0.55280397438382023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RESULTATS!$F$231:$F$319</c:f>
              <c:numCache>
                <c:formatCode>0</c:formatCode>
                <c:ptCount val="89"/>
                <c:pt idx="0">
                  <c:v>9.75</c:v>
                </c:pt>
                <c:pt idx="1">
                  <c:v>5.75</c:v>
                </c:pt>
                <c:pt idx="2">
                  <c:v>4.416666666666667</c:v>
                </c:pt>
                <c:pt idx="3">
                  <c:v>6.1666666666666661</c:v>
                </c:pt>
                <c:pt idx="4">
                  <c:v>4.916666666666667</c:v>
                </c:pt>
                <c:pt idx="5">
                  <c:v>4.6666666666666661</c:v>
                </c:pt>
                <c:pt idx="6">
                  <c:v>4.416666666666667</c:v>
                </c:pt>
                <c:pt idx="7">
                  <c:v>5.1666666666666661</c:v>
                </c:pt>
                <c:pt idx="8">
                  <c:v>3.916666666666667</c:v>
                </c:pt>
                <c:pt idx="9">
                  <c:v>4.916666666666667</c:v>
                </c:pt>
                <c:pt idx="10">
                  <c:v>5.4166666666666661</c:v>
                </c:pt>
                <c:pt idx="11">
                  <c:v>9.75</c:v>
                </c:pt>
                <c:pt idx="12">
                  <c:v>7.9166666666666661</c:v>
                </c:pt>
                <c:pt idx="13">
                  <c:v>8.25</c:v>
                </c:pt>
                <c:pt idx="14">
                  <c:v>8.5</c:v>
                </c:pt>
                <c:pt idx="15">
                  <c:v>5.3333333333333339</c:v>
                </c:pt>
                <c:pt idx="16">
                  <c:v>3.916666666666667</c:v>
                </c:pt>
                <c:pt idx="17">
                  <c:v>6.5</c:v>
                </c:pt>
                <c:pt idx="18">
                  <c:v>6.25</c:v>
                </c:pt>
                <c:pt idx="19">
                  <c:v>6</c:v>
                </c:pt>
                <c:pt idx="20">
                  <c:v>9</c:v>
                </c:pt>
                <c:pt idx="21">
                  <c:v>8.75</c:v>
                </c:pt>
                <c:pt idx="22">
                  <c:v>1</c:v>
                </c:pt>
                <c:pt idx="23">
                  <c:v>7</c:v>
                </c:pt>
                <c:pt idx="24">
                  <c:v>5.75</c:v>
                </c:pt>
                <c:pt idx="25">
                  <c:v>6.6666666666666661</c:v>
                </c:pt>
                <c:pt idx="26">
                  <c:v>6.75</c:v>
                </c:pt>
                <c:pt idx="27">
                  <c:v>6.8333333333333339</c:v>
                </c:pt>
                <c:pt idx="28">
                  <c:v>7.25</c:v>
                </c:pt>
                <c:pt idx="29">
                  <c:v>4.9166666666666661</c:v>
                </c:pt>
                <c:pt idx="30">
                  <c:v>7.75</c:v>
                </c:pt>
                <c:pt idx="31">
                  <c:v>7.625</c:v>
                </c:pt>
                <c:pt idx="32">
                  <c:v>6.25</c:v>
                </c:pt>
                <c:pt idx="33">
                  <c:v>5.5833333333333339</c:v>
                </c:pt>
                <c:pt idx="34">
                  <c:v>7.5833333333333339</c:v>
                </c:pt>
                <c:pt idx="35">
                  <c:v>6.1666666666666661</c:v>
                </c:pt>
                <c:pt idx="36">
                  <c:v>6.1666666666666661</c:v>
                </c:pt>
                <c:pt idx="37">
                  <c:v>7.6666666666666661</c:v>
                </c:pt>
                <c:pt idx="38">
                  <c:v>5.5833333333333339</c:v>
                </c:pt>
                <c:pt idx="39">
                  <c:v>5.5</c:v>
                </c:pt>
                <c:pt idx="40">
                  <c:v>6.5</c:v>
                </c:pt>
                <c:pt idx="41">
                  <c:v>5.8333333333333339</c:v>
                </c:pt>
                <c:pt idx="42">
                  <c:v>5.6666666666666661</c:v>
                </c:pt>
                <c:pt idx="43">
                  <c:v>5.5</c:v>
                </c:pt>
                <c:pt idx="44">
                  <c:v>5.5833333333333339</c:v>
                </c:pt>
                <c:pt idx="45">
                  <c:v>7.3333333333333339</c:v>
                </c:pt>
                <c:pt idx="46">
                  <c:v>7.1666666666666661</c:v>
                </c:pt>
                <c:pt idx="47">
                  <c:v>3.083333333333333</c:v>
                </c:pt>
                <c:pt idx="48">
                  <c:v>6.1666666666666661</c:v>
                </c:pt>
                <c:pt idx="49">
                  <c:v>4.166666666666667</c:v>
                </c:pt>
                <c:pt idx="50">
                  <c:v>7.4166666666666661</c:v>
                </c:pt>
                <c:pt idx="51">
                  <c:v>4.583333333333333</c:v>
                </c:pt>
                <c:pt idx="52">
                  <c:v>4.916666666666667</c:v>
                </c:pt>
                <c:pt idx="53">
                  <c:v>6.75</c:v>
                </c:pt>
                <c:pt idx="54">
                  <c:v>8.375</c:v>
                </c:pt>
                <c:pt idx="55">
                  <c:v>7.4166666666666661</c:v>
                </c:pt>
                <c:pt idx="56">
                  <c:v>6.25</c:v>
                </c:pt>
                <c:pt idx="57">
                  <c:v>8.4166666666666679</c:v>
                </c:pt>
                <c:pt idx="58">
                  <c:v>7.25</c:v>
                </c:pt>
                <c:pt idx="59">
                  <c:v>4.583333333333333</c:v>
                </c:pt>
                <c:pt idx="60">
                  <c:v>7.0833333333333339</c:v>
                </c:pt>
                <c:pt idx="61">
                  <c:v>9.25</c:v>
                </c:pt>
                <c:pt idx="62">
                  <c:v>5.3333333333333339</c:v>
                </c:pt>
                <c:pt idx="63">
                  <c:v>4</c:v>
                </c:pt>
                <c:pt idx="64">
                  <c:v>8.0833333333333321</c:v>
                </c:pt>
                <c:pt idx="65">
                  <c:v>5.5</c:v>
                </c:pt>
                <c:pt idx="66">
                  <c:v>8.5833333333333321</c:v>
                </c:pt>
                <c:pt idx="67">
                  <c:v>5.5833333333333339</c:v>
                </c:pt>
                <c:pt idx="68">
                  <c:v>6.4166666666666661</c:v>
                </c:pt>
                <c:pt idx="69">
                  <c:v>4.75</c:v>
                </c:pt>
                <c:pt idx="70">
                  <c:v>5.75</c:v>
                </c:pt>
                <c:pt idx="71">
                  <c:v>6.5</c:v>
                </c:pt>
                <c:pt idx="73">
                  <c:v>6</c:v>
                </c:pt>
                <c:pt idx="74">
                  <c:v>3.75</c:v>
                </c:pt>
                <c:pt idx="75">
                  <c:v>9.25</c:v>
                </c:pt>
                <c:pt idx="76">
                  <c:v>5.25</c:v>
                </c:pt>
                <c:pt idx="77">
                  <c:v>6.625</c:v>
                </c:pt>
                <c:pt idx="78">
                  <c:v>6.125</c:v>
                </c:pt>
                <c:pt idx="79">
                  <c:v>6.4166666666666661</c:v>
                </c:pt>
                <c:pt idx="80">
                  <c:v>6.5</c:v>
                </c:pt>
                <c:pt idx="81">
                  <c:v>6.8333333333333339</c:v>
                </c:pt>
                <c:pt idx="82">
                  <c:v>7.3333333333333339</c:v>
                </c:pt>
                <c:pt idx="84">
                  <c:v>5.5</c:v>
                </c:pt>
                <c:pt idx="85">
                  <c:v>5.25</c:v>
                </c:pt>
                <c:pt idx="86">
                  <c:v>5.8333333333333339</c:v>
                </c:pt>
                <c:pt idx="87">
                  <c:v>6</c:v>
                </c:pt>
                <c:pt idx="88">
                  <c:v>5.6666666666666661</c:v>
                </c:pt>
              </c:numCache>
            </c:numRef>
          </c:xVal>
          <c:yVal>
            <c:numRef>
              <c:f>RESULTATS!$I$231:$I$319</c:f>
              <c:numCache>
                <c:formatCode>0</c:formatCode>
                <c:ptCount val="89"/>
                <c:pt idx="0">
                  <c:v>9.6666666666666679</c:v>
                </c:pt>
                <c:pt idx="1">
                  <c:v>3.25</c:v>
                </c:pt>
                <c:pt idx="2">
                  <c:v>3.5</c:v>
                </c:pt>
                <c:pt idx="3">
                  <c:v>3.5</c:v>
                </c:pt>
                <c:pt idx="4">
                  <c:v>4.5</c:v>
                </c:pt>
                <c:pt idx="5">
                  <c:v>5.25</c:v>
                </c:pt>
                <c:pt idx="6">
                  <c:v>5.625</c:v>
                </c:pt>
                <c:pt idx="7">
                  <c:v>4.5</c:v>
                </c:pt>
                <c:pt idx="8">
                  <c:v>3.6666666666666665</c:v>
                </c:pt>
                <c:pt idx="9">
                  <c:v>4</c:v>
                </c:pt>
                <c:pt idx="10">
                  <c:v>4.625</c:v>
                </c:pt>
                <c:pt idx="11">
                  <c:v>9.5</c:v>
                </c:pt>
                <c:pt idx="12">
                  <c:v>6.1666666666666661</c:v>
                </c:pt>
                <c:pt idx="13">
                  <c:v>7</c:v>
                </c:pt>
                <c:pt idx="14">
                  <c:v>8.5</c:v>
                </c:pt>
                <c:pt idx="15">
                  <c:v>4.1666666666666661</c:v>
                </c:pt>
                <c:pt idx="16">
                  <c:v>3</c:v>
                </c:pt>
                <c:pt idx="17">
                  <c:v>6</c:v>
                </c:pt>
                <c:pt idx="18">
                  <c:v>4.3333333333333339</c:v>
                </c:pt>
                <c:pt idx="19">
                  <c:v>5</c:v>
                </c:pt>
                <c:pt idx="20">
                  <c:v>7.5</c:v>
                </c:pt>
                <c:pt idx="21">
                  <c:v>7.5</c:v>
                </c:pt>
                <c:pt idx="22">
                  <c:v>1</c:v>
                </c:pt>
                <c:pt idx="23">
                  <c:v>6.5</c:v>
                </c:pt>
                <c:pt idx="24">
                  <c:v>5</c:v>
                </c:pt>
                <c:pt idx="25">
                  <c:v>5</c:v>
                </c:pt>
                <c:pt idx="26">
                  <c:v>6.125</c:v>
                </c:pt>
                <c:pt idx="27">
                  <c:v>5</c:v>
                </c:pt>
                <c:pt idx="28">
                  <c:v>5.75</c:v>
                </c:pt>
                <c:pt idx="29">
                  <c:v>4.5</c:v>
                </c:pt>
                <c:pt idx="30">
                  <c:v>7.25</c:v>
                </c:pt>
                <c:pt idx="31">
                  <c:v>7.25</c:v>
                </c:pt>
                <c:pt idx="32">
                  <c:v>5.8333333333333339</c:v>
                </c:pt>
                <c:pt idx="33">
                  <c:v>4.125</c:v>
                </c:pt>
                <c:pt idx="34">
                  <c:v>6.5</c:v>
                </c:pt>
                <c:pt idx="35">
                  <c:v>5.5</c:v>
                </c:pt>
                <c:pt idx="36">
                  <c:v>4.8333333333333339</c:v>
                </c:pt>
                <c:pt idx="37">
                  <c:v>7.25</c:v>
                </c:pt>
                <c:pt idx="38">
                  <c:v>4</c:v>
                </c:pt>
                <c:pt idx="39">
                  <c:v>4.5</c:v>
                </c:pt>
                <c:pt idx="40">
                  <c:v>6.75</c:v>
                </c:pt>
                <c:pt idx="41">
                  <c:v>4.5</c:v>
                </c:pt>
                <c:pt idx="42">
                  <c:v>4.25</c:v>
                </c:pt>
                <c:pt idx="43">
                  <c:v>4.75</c:v>
                </c:pt>
                <c:pt idx="44">
                  <c:v>5.5</c:v>
                </c:pt>
                <c:pt idx="45">
                  <c:v>6</c:v>
                </c:pt>
                <c:pt idx="46">
                  <c:v>5.75</c:v>
                </c:pt>
                <c:pt idx="47">
                  <c:v>3</c:v>
                </c:pt>
                <c:pt idx="48">
                  <c:v>4.5</c:v>
                </c:pt>
                <c:pt idx="49">
                  <c:v>3.6666666666666665</c:v>
                </c:pt>
                <c:pt idx="50">
                  <c:v>6.5</c:v>
                </c:pt>
                <c:pt idx="51">
                  <c:v>3.6666666666666665</c:v>
                </c:pt>
                <c:pt idx="52">
                  <c:v>3.8333333333333335</c:v>
                </c:pt>
                <c:pt idx="53">
                  <c:v>5.875</c:v>
                </c:pt>
                <c:pt idx="54">
                  <c:v>8.25</c:v>
                </c:pt>
                <c:pt idx="55">
                  <c:v>5.75</c:v>
                </c:pt>
                <c:pt idx="56">
                  <c:v>6.5</c:v>
                </c:pt>
                <c:pt idx="57">
                  <c:v>7.75</c:v>
                </c:pt>
                <c:pt idx="58">
                  <c:v>6</c:v>
                </c:pt>
                <c:pt idx="59">
                  <c:v>3.75</c:v>
                </c:pt>
                <c:pt idx="60">
                  <c:v>7.5</c:v>
                </c:pt>
                <c:pt idx="61">
                  <c:v>9.5</c:v>
                </c:pt>
                <c:pt idx="62">
                  <c:v>5.8333333333333339</c:v>
                </c:pt>
                <c:pt idx="63">
                  <c:v>3.833333333333333</c:v>
                </c:pt>
                <c:pt idx="64">
                  <c:v>8.25</c:v>
                </c:pt>
                <c:pt idx="65">
                  <c:v>6.125</c:v>
                </c:pt>
                <c:pt idx="66">
                  <c:v>8.5</c:v>
                </c:pt>
                <c:pt idx="67">
                  <c:v>5.5</c:v>
                </c:pt>
                <c:pt idx="68">
                  <c:v>6</c:v>
                </c:pt>
                <c:pt idx="69">
                  <c:v>3.5</c:v>
                </c:pt>
                <c:pt idx="70">
                  <c:v>4.5</c:v>
                </c:pt>
                <c:pt idx="71">
                  <c:v>5</c:v>
                </c:pt>
                <c:pt idx="72">
                  <c:v>4.5</c:v>
                </c:pt>
                <c:pt idx="73">
                  <c:v>6.1666666666666661</c:v>
                </c:pt>
                <c:pt idx="74">
                  <c:v>3</c:v>
                </c:pt>
                <c:pt idx="75">
                  <c:v>9.25</c:v>
                </c:pt>
                <c:pt idx="76">
                  <c:v>5.5</c:v>
                </c:pt>
                <c:pt idx="77">
                  <c:v>5.5</c:v>
                </c:pt>
                <c:pt idx="78">
                  <c:v>4.75</c:v>
                </c:pt>
                <c:pt idx="79">
                  <c:v>7.3333333333333339</c:v>
                </c:pt>
                <c:pt idx="80">
                  <c:v>7.5</c:v>
                </c:pt>
                <c:pt idx="81">
                  <c:v>5.8333333333333339</c:v>
                </c:pt>
                <c:pt idx="82">
                  <c:v>8.25</c:v>
                </c:pt>
                <c:pt idx="83">
                  <c:v>3.5</c:v>
                </c:pt>
                <c:pt idx="84">
                  <c:v>4</c:v>
                </c:pt>
                <c:pt idx="85">
                  <c:v>3.75</c:v>
                </c:pt>
                <c:pt idx="86">
                  <c:v>5.5</c:v>
                </c:pt>
                <c:pt idx="87">
                  <c:v>5</c:v>
                </c:pt>
                <c:pt idx="88">
                  <c:v>5.5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75264"/>
        <c:axId val="128875840"/>
      </c:scatterChart>
      <c:valAx>
        <c:axId val="12887526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</a:t>
                </a:r>
                <a:r>
                  <a:rPr lang="es-ES" baseline="0"/>
                  <a:t> mitjana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8875840"/>
        <c:crosses val="autoZero"/>
        <c:crossBetween val="midCat"/>
        <c:majorUnit val="1"/>
      </c:valAx>
      <c:valAx>
        <c:axId val="12887584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887526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2750978835978831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P.4-D.3: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4 als 15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0746522309711282"/>
          <c:y val="3.29799715489316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201986140955878E-2"/>
          <c:y val="0.17710317460317457"/>
          <c:w val="0.62113247863247867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74890638670167"/>
                  <c:y val="2.7372597331167217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RESULTATS!$F$320:$F$327</c:f>
              <c:numCache>
                <c:formatCode>0</c:formatCode>
                <c:ptCount val="8"/>
                <c:pt idx="0">
                  <c:v>7.8333333333333339</c:v>
                </c:pt>
                <c:pt idx="1">
                  <c:v>8</c:v>
                </c:pt>
                <c:pt idx="2">
                  <c:v>8.3333333333333321</c:v>
                </c:pt>
                <c:pt idx="3">
                  <c:v>9.75</c:v>
                </c:pt>
                <c:pt idx="4">
                  <c:v>6.9</c:v>
                </c:pt>
                <c:pt idx="5">
                  <c:v>5.375</c:v>
                </c:pt>
                <c:pt idx="6">
                  <c:v>7.25</c:v>
                </c:pt>
                <c:pt idx="7">
                  <c:v>10</c:v>
                </c:pt>
              </c:numCache>
            </c:numRef>
          </c:xVal>
          <c:yVal>
            <c:numRef>
              <c:f>RESULTATS!$I$320:$I$327</c:f>
              <c:numCache>
                <c:formatCode>0</c:formatCode>
                <c:ptCount val="8"/>
                <c:pt idx="0">
                  <c:v>8.75</c:v>
                </c:pt>
                <c:pt idx="1">
                  <c:v>6.6666666666666661</c:v>
                </c:pt>
                <c:pt idx="2">
                  <c:v>7.5</c:v>
                </c:pt>
                <c:pt idx="3">
                  <c:v>9</c:v>
                </c:pt>
                <c:pt idx="4">
                  <c:v>5</c:v>
                </c:pt>
                <c:pt idx="5">
                  <c:v>5</c:v>
                </c:pt>
                <c:pt idx="6">
                  <c:v>6.75</c:v>
                </c:pt>
                <c:pt idx="7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434711286089238"/>
                  <c:y val="0.5139713027504258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RESULTATS!$F$328:$F$398</c:f>
              <c:numCache>
                <c:formatCode>0</c:formatCode>
                <c:ptCount val="71"/>
                <c:pt idx="0">
                  <c:v>6.9</c:v>
                </c:pt>
                <c:pt idx="1">
                  <c:v>3.1666666666666665</c:v>
                </c:pt>
                <c:pt idx="2">
                  <c:v>7.5</c:v>
                </c:pt>
                <c:pt idx="3">
                  <c:v>8.6999999999999993</c:v>
                </c:pt>
                <c:pt idx="4">
                  <c:v>8.4</c:v>
                </c:pt>
                <c:pt idx="5">
                  <c:v>7.05</c:v>
                </c:pt>
                <c:pt idx="6">
                  <c:v>6.375</c:v>
                </c:pt>
                <c:pt idx="7">
                  <c:v>8.85</c:v>
                </c:pt>
                <c:pt idx="8">
                  <c:v>7.5</c:v>
                </c:pt>
                <c:pt idx="9">
                  <c:v>8.15</c:v>
                </c:pt>
                <c:pt idx="10">
                  <c:v>7.5</c:v>
                </c:pt>
                <c:pt idx="11">
                  <c:v>7.875</c:v>
                </c:pt>
                <c:pt idx="12">
                  <c:v>9.5</c:v>
                </c:pt>
                <c:pt idx="13">
                  <c:v>7.3</c:v>
                </c:pt>
                <c:pt idx="14">
                  <c:v>6.45</c:v>
                </c:pt>
                <c:pt idx="15">
                  <c:v>6.7</c:v>
                </c:pt>
                <c:pt idx="16">
                  <c:v>8.15</c:v>
                </c:pt>
                <c:pt idx="17">
                  <c:v>7</c:v>
                </c:pt>
                <c:pt idx="18">
                  <c:v>5.25</c:v>
                </c:pt>
                <c:pt idx="19">
                  <c:v>6.125</c:v>
                </c:pt>
                <c:pt idx="20">
                  <c:v>7.65</c:v>
                </c:pt>
                <c:pt idx="21">
                  <c:v>6.05</c:v>
                </c:pt>
                <c:pt idx="22">
                  <c:v>9.375</c:v>
                </c:pt>
                <c:pt idx="23">
                  <c:v>6.875</c:v>
                </c:pt>
                <c:pt idx="24">
                  <c:v>7.95</c:v>
                </c:pt>
                <c:pt idx="25">
                  <c:v>7.25</c:v>
                </c:pt>
                <c:pt idx="26">
                  <c:v>7</c:v>
                </c:pt>
                <c:pt idx="27">
                  <c:v>7.8</c:v>
                </c:pt>
                <c:pt idx="28">
                  <c:v>8.4</c:v>
                </c:pt>
                <c:pt idx="29">
                  <c:v>6.95</c:v>
                </c:pt>
                <c:pt idx="30">
                  <c:v>6.1</c:v>
                </c:pt>
                <c:pt idx="31">
                  <c:v>8.15</c:v>
                </c:pt>
                <c:pt idx="32">
                  <c:v>7.6</c:v>
                </c:pt>
                <c:pt idx="33">
                  <c:v>7.375</c:v>
                </c:pt>
                <c:pt idx="34">
                  <c:v>7.6</c:v>
                </c:pt>
                <c:pt idx="35">
                  <c:v>8.5500000000000007</c:v>
                </c:pt>
                <c:pt idx="36">
                  <c:v>7.2</c:v>
                </c:pt>
                <c:pt idx="37">
                  <c:v>6.35</c:v>
                </c:pt>
                <c:pt idx="38">
                  <c:v>6.6</c:v>
                </c:pt>
                <c:pt idx="39">
                  <c:v>7.4</c:v>
                </c:pt>
                <c:pt idx="40">
                  <c:v>9.4499999999999993</c:v>
                </c:pt>
                <c:pt idx="41">
                  <c:v>6.8333333333333339</c:v>
                </c:pt>
                <c:pt idx="42">
                  <c:v>6.5</c:v>
                </c:pt>
                <c:pt idx="43">
                  <c:v>6.05</c:v>
                </c:pt>
                <c:pt idx="44">
                  <c:v>9.25</c:v>
                </c:pt>
                <c:pt idx="45">
                  <c:v>5.8</c:v>
                </c:pt>
                <c:pt idx="46">
                  <c:v>9.5</c:v>
                </c:pt>
                <c:pt idx="47">
                  <c:v>7.6</c:v>
                </c:pt>
                <c:pt idx="48">
                  <c:v>8.25</c:v>
                </c:pt>
                <c:pt idx="49">
                  <c:v>5.5</c:v>
                </c:pt>
                <c:pt idx="50">
                  <c:v>7.875</c:v>
                </c:pt>
                <c:pt idx="51">
                  <c:v>7.1666666666666661</c:v>
                </c:pt>
                <c:pt idx="52">
                  <c:v>7</c:v>
                </c:pt>
                <c:pt idx="53">
                  <c:v>8.4499999999999993</c:v>
                </c:pt>
                <c:pt idx="54">
                  <c:v>6.5</c:v>
                </c:pt>
                <c:pt idx="55">
                  <c:v>5.85</c:v>
                </c:pt>
                <c:pt idx="56">
                  <c:v>5.875</c:v>
                </c:pt>
                <c:pt idx="57">
                  <c:v>7.375</c:v>
                </c:pt>
                <c:pt idx="58">
                  <c:v>9.35</c:v>
                </c:pt>
                <c:pt idx="59">
                  <c:v>6.25</c:v>
                </c:pt>
                <c:pt idx="60">
                  <c:v>6.625</c:v>
                </c:pt>
                <c:pt idx="61">
                  <c:v>4.95</c:v>
                </c:pt>
                <c:pt idx="62">
                  <c:v>4.625</c:v>
                </c:pt>
                <c:pt idx="63">
                  <c:v>7.65</c:v>
                </c:pt>
                <c:pt idx="64">
                  <c:v>7.5</c:v>
                </c:pt>
                <c:pt idx="65">
                  <c:v>6.7</c:v>
                </c:pt>
                <c:pt idx="66">
                  <c:v>5.5</c:v>
                </c:pt>
                <c:pt idx="67">
                  <c:v>7.25</c:v>
                </c:pt>
                <c:pt idx="68">
                  <c:v>6.3</c:v>
                </c:pt>
                <c:pt idx="69">
                  <c:v>6.5</c:v>
                </c:pt>
                <c:pt idx="70">
                  <c:v>5.6666666666666661</c:v>
                </c:pt>
              </c:numCache>
            </c:numRef>
          </c:xVal>
          <c:yVal>
            <c:numRef>
              <c:f>RESULTATS!$I$328:$I$398</c:f>
              <c:numCache>
                <c:formatCode>0</c:formatCode>
                <c:ptCount val="71"/>
                <c:pt idx="0">
                  <c:v>6</c:v>
                </c:pt>
                <c:pt idx="1">
                  <c:v>2</c:v>
                </c:pt>
                <c:pt idx="2">
                  <c:v>7</c:v>
                </c:pt>
                <c:pt idx="3">
                  <c:v>7.75</c:v>
                </c:pt>
                <c:pt idx="4">
                  <c:v>7.25</c:v>
                </c:pt>
                <c:pt idx="5">
                  <c:v>6</c:v>
                </c:pt>
                <c:pt idx="6">
                  <c:v>5.6666666666666661</c:v>
                </c:pt>
                <c:pt idx="7">
                  <c:v>9</c:v>
                </c:pt>
                <c:pt idx="8">
                  <c:v>6.75</c:v>
                </c:pt>
                <c:pt idx="9">
                  <c:v>7.75</c:v>
                </c:pt>
                <c:pt idx="10">
                  <c:v>5</c:v>
                </c:pt>
                <c:pt idx="11">
                  <c:v>7.5</c:v>
                </c:pt>
                <c:pt idx="12">
                  <c:v>9</c:v>
                </c:pt>
                <c:pt idx="13">
                  <c:v>5.75</c:v>
                </c:pt>
                <c:pt idx="14">
                  <c:v>5.5</c:v>
                </c:pt>
                <c:pt idx="15">
                  <c:v>5</c:v>
                </c:pt>
                <c:pt idx="16">
                  <c:v>6.5</c:v>
                </c:pt>
                <c:pt idx="17">
                  <c:v>5</c:v>
                </c:pt>
                <c:pt idx="18">
                  <c:v>2.5</c:v>
                </c:pt>
                <c:pt idx="19">
                  <c:v>5</c:v>
                </c:pt>
                <c:pt idx="20">
                  <c:v>6.5</c:v>
                </c:pt>
                <c:pt idx="21">
                  <c:v>4.75</c:v>
                </c:pt>
                <c:pt idx="22">
                  <c:v>7.75</c:v>
                </c:pt>
                <c:pt idx="23">
                  <c:v>4.25</c:v>
                </c:pt>
                <c:pt idx="24">
                  <c:v>5.5</c:v>
                </c:pt>
                <c:pt idx="25">
                  <c:v>7.8333333333333339</c:v>
                </c:pt>
                <c:pt idx="26">
                  <c:v>6</c:v>
                </c:pt>
                <c:pt idx="27">
                  <c:v>6</c:v>
                </c:pt>
                <c:pt idx="28">
                  <c:v>7.5</c:v>
                </c:pt>
                <c:pt idx="29">
                  <c:v>5.75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6.75</c:v>
                </c:pt>
                <c:pt idx="34">
                  <c:v>7.25</c:v>
                </c:pt>
                <c:pt idx="35">
                  <c:v>6</c:v>
                </c:pt>
                <c:pt idx="36">
                  <c:v>5.5</c:v>
                </c:pt>
                <c:pt idx="37">
                  <c:v>5</c:v>
                </c:pt>
                <c:pt idx="38">
                  <c:v>5.5</c:v>
                </c:pt>
                <c:pt idx="39">
                  <c:v>6.5</c:v>
                </c:pt>
                <c:pt idx="40">
                  <c:v>9</c:v>
                </c:pt>
                <c:pt idx="41">
                  <c:v>6</c:v>
                </c:pt>
                <c:pt idx="42">
                  <c:v>4.5</c:v>
                </c:pt>
                <c:pt idx="43">
                  <c:v>6</c:v>
                </c:pt>
                <c:pt idx="44">
                  <c:v>7</c:v>
                </c:pt>
                <c:pt idx="45">
                  <c:v>5.75</c:v>
                </c:pt>
                <c:pt idx="46">
                  <c:v>8.6666666666666679</c:v>
                </c:pt>
                <c:pt idx="47">
                  <c:v>6.25</c:v>
                </c:pt>
                <c:pt idx="48">
                  <c:v>8</c:v>
                </c:pt>
                <c:pt idx="49">
                  <c:v>4</c:v>
                </c:pt>
                <c:pt idx="50">
                  <c:v>6.5</c:v>
                </c:pt>
                <c:pt idx="51">
                  <c:v>7.166666666666667</c:v>
                </c:pt>
                <c:pt idx="52">
                  <c:v>5.5</c:v>
                </c:pt>
                <c:pt idx="53">
                  <c:v>9.25</c:v>
                </c:pt>
                <c:pt idx="54">
                  <c:v>5.5</c:v>
                </c:pt>
                <c:pt idx="55">
                  <c:v>5.5</c:v>
                </c:pt>
                <c:pt idx="56">
                  <c:v>3</c:v>
                </c:pt>
                <c:pt idx="57">
                  <c:v>6.75</c:v>
                </c:pt>
                <c:pt idx="58">
                  <c:v>8</c:v>
                </c:pt>
                <c:pt idx="59">
                  <c:v>6</c:v>
                </c:pt>
                <c:pt idx="60">
                  <c:v>5.6666666666666661</c:v>
                </c:pt>
                <c:pt idx="61">
                  <c:v>2.5</c:v>
                </c:pt>
                <c:pt idx="62">
                  <c:v>4</c:v>
                </c:pt>
                <c:pt idx="63">
                  <c:v>6</c:v>
                </c:pt>
                <c:pt idx="64">
                  <c:v>7.1666666666666661</c:v>
                </c:pt>
                <c:pt idx="65">
                  <c:v>5.75</c:v>
                </c:pt>
                <c:pt idx="66">
                  <c:v>5</c:v>
                </c:pt>
                <c:pt idx="67">
                  <c:v>9</c:v>
                </c:pt>
                <c:pt idx="68">
                  <c:v>5.25</c:v>
                </c:pt>
                <c:pt idx="69">
                  <c:v>5</c:v>
                </c:pt>
                <c:pt idx="70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10976"/>
        <c:axId val="135711552"/>
      </c:scatterChart>
      <c:valAx>
        <c:axId val="1357109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5711552"/>
        <c:crosses val="autoZero"/>
        <c:crossBetween val="midCat"/>
        <c:majorUnit val="1"/>
      </c:valAx>
      <c:valAx>
        <c:axId val="13571155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</a:t>
                </a:r>
                <a:r>
                  <a:rPr lang="es-ES" baseline="0"/>
                  <a:t>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571097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372965879265093"/>
          <c:y val="0.417492161413848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P.3-D.3: Correlació entre els resultats</a:t>
            </a:r>
          </a:p>
          <a:p>
            <a:pPr>
              <a:defRPr/>
            </a:pPr>
            <a:r>
              <a:rPr lang="es-ES" sz="1300"/>
              <a:t>en el camp humanístic i el científic</a:t>
            </a:r>
            <a:endParaRPr lang="es-ES" sz="1300" baseline="0"/>
          </a:p>
          <a:p>
            <a:pPr>
              <a:defRPr/>
            </a:pPr>
            <a:r>
              <a:rPr lang="es-ES" sz="1300"/>
              <a:t>en alumnes de la promoció 3 als 16 anys</a:t>
            </a:r>
          </a:p>
        </c:rich>
      </c:tx>
      <c:layout>
        <c:manualLayout>
          <c:xMode val="edge"/>
          <c:yMode val="edge"/>
          <c:x val="0.193534715524404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73397435897434"/>
          <c:y val="0.18237777777777778"/>
          <c:w val="0.5971108974358974"/>
          <c:h val="0.69580740740740743"/>
        </c:manualLayout>
      </c:layout>
      <c:scatterChart>
        <c:scatterStyle val="lineMarker"/>
        <c:varyColors val="0"/>
        <c:ser>
          <c:idx val="1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9933"/>
              </a:solidFill>
              <a:ln>
                <a:solidFill>
                  <a:srgbClr val="FF9933"/>
                </a:solidFill>
              </a:ln>
            </c:spPr>
          </c:marker>
          <c:trendline>
            <c:spPr>
              <a:ln w="28575" cmpd="sng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54294584593679"/>
                  <c:y val="2.6587369052452511E-2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rgbClr val="FF6600"/>
                        </a:solidFill>
                      </a:defRPr>
                    </a:pPr>
                    <a:r>
                      <a:rPr lang="en-US" baseline="0">
                        <a:solidFill>
                          <a:srgbClr val="EE8E00"/>
                        </a:solidFill>
                      </a:rPr>
                      <a:t>y = 0,66x + 2,23
R² = 0,79</a:t>
                    </a:r>
                    <a:endParaRPr lang="en-US">
                      <a:solidFill>
                        <a:srgbClr val="EE8E00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RESULTATS!$F$399:$F$412</c:f>
              <c:numCache>
                <c:formatCode>0</c:formatCode>
                <c:ptCount val="14"/>
                <c:pt idx="0">
                  <c:v>5.6666666666666661</c:v>
                </c:pt>
                <c:pt idx="1">
                  <c:v>9.5</c:v>
                </c:pt>
                <c:pt idx="2">
                  <c:v>8.5</c:v>
                </c:pt>
                <c:pt idx="3">
                  <c:v>9.6666666666666679</c:v>
                </c:pt>
                <c:pt idx="4">
                  <c:v>8.7083333333333321</c:v>
                </c:pt>
                <c:pt idx="5">
                  <c:v>8.8333333333333321</c:v>
                </c:pt>
                <c:pt idx="6">
                  <c:v>7.3333333333333339</c:v>
                </c:pt>
                <c:pt idx="7">
                  <c:v>9.625</c:v>
                </c:pt>
                <c:pt idx="8">
                  <c:v>7.1666666666666661</c:v>
                </c:pt>
                <c:pt idx="9">
                  <c:v>3.333333333333333</c:v>
                </c:pt>
                <c:pt idx="10">
                  <c:v>7.8333333333333339</c:v>
                </c:pt>
                <c:pt idx="11">
                  <c:v>7.3333333333333339</c:v>
                </c:pt>
                <c:pt idx="12">
                  <c:v>7.1666666666666661</c:v>
                </c:pt>
                <c:pt idx="13">
                  <c:v>7.625</c:v>
                </c:pt>
              </c:numCache>
            </c:numRef>
          </c:xVal>
          <c:yVal>
            <c:numRef>
              <c:f>RESULTATS!$I$399:$I$412</c:f>
              <c:numCache>
                <c:formatCode>0</c:formatCode>
                <c:ptCount val="14"/>
                <c:pt idx="0">
                  <c:v>7.625</c:v>
                </c:pt>
                <c:pt idx="1">
                  <c:v>8.25</c:v>
                </c:pt>
                <c:pt idx="2">
                  <c:v>6.875</c:v>
                </c:pt>
                <c:pt idx="3">
                  <c:v>8.375</c:v>
                </c:pt>
                <c:pt idx="4">
                  <c:v>7</c:v>
                </c:pt>
                <c:pt idx="5">
                  <c:v>9</c:v>
                </c:pt>
                <c:pt idx="6">
                  <c:v>6.25</c:v>
                </c:pt>
                <c:pt idx="7">
                  <c:v>10</c:v>
                </c:pt>
                <c:pt idx="8">
                  <c:v>8.5</c:v>
                </c:pt>
                <c:pt idx="9">
                  <c:v>2</c:v>
                </c:pt>
                <c:pt idx="10">
                  <c:v>7</c:v>
                </c:pt>
                <c:pt idx="11">
                  <c:v>6.125</c:v>
                </c:pt>
                <c:pt idx="12">
                  <c:v>8.5</c:v>
                </c:pt>
                <c:pt idx="13">
                  <c:v>6.75</c:v>
                </c:pt>
              </c:numCache>
            </c:numRef>
          </c:yVal>
          <c:smooth val="0"/>
        </c:ser>
        <c:ser>
          <c:idx val="0"/>
          <c:order val="1"/>
          <c:tx>
            <c:v>No 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6DC0FF"/>
              </a:solidFill>
              <a:ln>
                <a:solidFill>
                  <a:srgbClr val="6DC0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165619658119661"/>
                  <c:y val="0.50811108215942469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chemeClr val="tx2">
                            <a:lumMod val="60000"/>
                            <a:lumOff val="40000"/>
                          </a:schemeClr>
                        </a:solidFill>
                      </a:defRPr>
                    </a:pPr>
                    <a:r>
                      <a:rPr lang="en-US" b="0" baseline="0">
                        <a:solidFill>
                          <a:srgbClr val="0033CC"/>
                        </a:solidFill>
                      </a:rPr>
                      <a:t>y = 0,60x + 2,53
R² = 0,54</a:t>
                    </a:r>
                    <a:endParaRPr lang="en-US" b="0">
                      <a:solidFill>
                        <a:srgbClr val="0033CC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RESULTATS!$F$413:$F$510</c:f>
              <c:numCache>
                <c:formatCode>0</c:formatCode>
                <c:ptCount val="98"/>
                <c:pt idx="0">
                  <c:v>9.5</c:v>
                </c:pt>
                <c:pt idx="1">
                  <c:v>5.3333333333333339</c:v>
                </c:pt>
                <c:pt idx="2">
                  <c:v>5.8333333333333339</c:v>
                </c:pt>
                <c:pt idx="3">
                  <c:v>9.1666666666666679</c:v>
                </c:pt>
                <c:pt idx="4">
                  <c:v>8.3333333333333321</c:v>
                </c:pt>
                <c:pt idx="5">
                  <c:v>4.1666666666666661</c:v>
                </c:pt>
                <c:pt idx="6">
                  <c:v>8.1666666666666661</c:v>
                </c:pt>
                <c:pt idx="7">
                  <c:v>6.5</c:v>
                </c:pt>
                <c:pt idx="8">
                  <c:v>7.3333333333333339</c:v>
                </c:pt>
                <c:pt idx="9">
                  <c:v>8.6666666666666679</c:v>
                </c:pt>
                <c:pt idx="10">
                  <c:v>7.666666666666667</c:v>
                </c:pt>
                <c:pt idx="11">
                  <c:v>7.6666666666666661</c:v>
                </c:pt>
                <c:pt idx="12">
                  <c:v>8.1666666666666679</c:v>
                </c:pt>
                <c:pt idx="13">
                  <c:v>10</c:v>
                </c:pt>
                <c:pt idx="14">
                  <c:v>5.5</c:v>
                </c:pt>
                <c:pt idx="15">
                  <c:v>6.3333333333333339</c:v>
                </c:pt>
                <c:pt idx="16">
                  <c:v>7.125</c:v>
                </c:pt>
                <c:pt idx="17">
                  <c:v>6.6666666666666661</c:v>
                </c:pt>
                <c:pt idx="18">
                  <c:v>8.8333333333333321</c:v>
                </c:pt>
                <c:pt idx="19">
                  <c:v>7.3333333333333339</c:v>
                </c:pt>
                <c:pt idx="20">
                  <c:v>8.8333333333333321</c:v>
                </c:pt>
                <c:pt idx="21">
                  <c:v>6.3333333333333339</c:v>
                </c:pt>
                <c:pt idx="22">
                  <c:v>7.3333333333333339</c:v>
                </c:pt>
                <c:pt idx="23">
                  <c:v>8.8333333333333321</c:v>
                </c:pt>
                <c:pt idx="24">
                  <c:v>5.1666666666666661</c:v>
                </c:pt>
                <c:pt idx="25">
                  <c:v>8.1666666666666679</c:v>
                </c:pt>
                <c:pt idx="26">
                  <c:v>7.5</c:v>
                </c:pt>
                <c:pt idx="27">
                  <c:v>7.333333333333333</c:v>
                </c:pt>
                <c:pt idx="28">
                  <c:v>7.5</c:v>
                </c:pt>
                <c:pt idx="29">
                  <c:v>5.833333333333333</c:v>
                </c:pt>
                <c:pt idx="30">
                  <c:v>5.0333333333333332</c:v>
                </c:pt>
                <c:pt idx="31">
                  <c:v>7.5</c:v>
                </c:pt>
                <c:pt idx="32">
                  <c:v>6.0333333333333332</c:v>
                </c:pt>
                <c:pt idx="33">
                  <c:v>5.8333333333333339</c:v>
                </c:pt>
                <c:pt idx="34">
                  <c:v>8.5833333333333321</c:v>
                </c:pt>
                <c:pt idx="35">
                  <c:v>7</c:v>
                </c:pt>
                <c:pt idx="36">
                  <c:v>8.25</c:v>
                </c:pt>
                <c:pt idx="37">
                  <c:v>9.125</c:v>
                </c:pt>
                <c:pt idx="38">
                  <c:v>4.7666666666666666</c:v>
                </c:pt>
                <c:pt idx="39">
                  <c:v>8.0500000000000007</c:v>
                </c:pt>
                <c:pt idx="40">
                  <c:v>7.3333333333333339</c:v>
                </c:pt>
                <c:pt idx="41">
                  <c:v>7.75</c:v>
                </c:pt>
                <c:pt idx="42">
                  <c:v>5.625</c:v>
                </c:pt>
                <c:pt idx="43">
                  <c:v>6.875</c:v>
                </c:pt>
                <c:pt idx="44">
                  <c:v>7.3</c:v>
                </c:pt>
                <c:pt idx="45">
                  <c:v>6.5</c:v>
                </c:pt>
                <c:pt idx="46">
                  <c:v>7.75</c:v>
                </c:pt>
                <c:pt idx="47">
                  <c:v>3.5</c:v>
                </c:pt>
                <c:pt idx="48">
                  <c:v>8.5</c:v>
                </c:pt>
                <c:pt idx="49">
                  <c:v>4.1666666666666661</c:v>
                </c:pt>
                <c:pt idx="50">
                  <c:v>5.125</c:v>
                </c:pt>
                <c:pt idx="51">
                  <c:v>4.6666666666666661</c:v>
                </c:pt>
                <c:pt idx="52">
                  <c:v>7</c:v>
                </c:pt>
                <c:pt idx="53">
                  <c:v>7.1666666666666661</c:v>
                </c:pt>
                <c:pt idx="54">
                  <c:v>6.3333333333333339</c:v>
                </c:pt>
                <c:pt idx="55">
                  <c:v>1.1666666666666665</c:v>
                </c:pt>
                <c:pt idx="56">
                  <c:v>6.1666666666666661</c:v>
                </c:pt>
                <c:pt idx="57">
                  <c:v>5</c:v>
                </c:pt>
                <c:pt idx="58">
                  <c:v>7.6666666666666661</c:v>
                </c:pt>
                <c:pt idx="59">
                  <c:v>7</c:v>
                </c:pt>
                <c:pt idx="60">
                  <c:v>6</c:v>
                </c:pt>
                <c:pt idx="61">
                  <c:v>8.1666666666666661</c:v>
                </c:pt>
                <c:pt idx="62">
                  <c:v>6.3333333333333339</c:v>
                </c:pt>
                <c:pt idx="63">
                  <c:v>8</c:v>
                </c:pt>
                <c:pt idx="64">
                  <c:v>5.6666666666666661</c:v>
                </c:pt>
                <c:pt idx="65">
                  <c:v>2.5</c:v>
                </c:pt>
                <c:pt idx="66">
                  <c:v>8.3333333333333321</c:v>
                </c:pt>
                <c:pt idx="67">
                  <c:v>6.8333333333333339</c:v>
                </c:pt>
                <c:pt idx="68">
                  <c:v>8.1666666666666679</c:v>
                </c:pt>
                <c:pt idx="69">
                  <c:v>5.3333333333333339</c:v>
                </c:pt>
                <c:pt idx="70">
                  <c:v>8.5</c:v>
                </c:pt>
                <c:pt idx="71">
                  <c:v>5</c:v>
                </c:pt>
                <c:pt idx="72">
                  <c:v>5.6666666666666661</c:v>
                </c:pt>
                <c:pt idx="73">
                  <c:v>5.1666666666666661</c:v>
                </c:pt>
                <c:pt idx="74">
                  <c:v>7.1666666666666661</c:v>
                </c:pt>
                <c:pt idx="75">
                  <c:v>6.1666666666666661</c:v>
                </c:pt>
                <c:pt idx="76">
                  <c:v>8.3333333333333321</c:v>
                </c:pt>
                <c:pt idx="77">
                  <c:v>3.5</c:v>
                </c:pt>
                <c:pt idx="78">
                  <c:v>6.5</c:v>
                </c:pt>
                <c:pt idx="79">
                  <c:v>6.8333333333333339</c:v>
                </c:pt>
                <c:pt idx="80">
                  <c:v>5.5</c:v>
                </c:pt>
                <c:pt idx="81">
                  <c:v>7.1666666666666661</c:v>
                </c:pt>
                <c:pt idx="82">
                  <c:v>6.5</c:v>
                </c:pt>
                <c:pt idx="83">
                  <c:v>5</c:v>
                </c:pt>
                <c:pt idx="84">
                  <c:v>4.083333333333333</c:v>
                </c:pt>
                <c:pt idx="85">
                  <c:v>7.5</c:v>
                </c:pt>
                <c:pt idx="86">
                  <c:v>4</c:v>
                </c:pt>
                <c:pt idx="87">
                  <c:v>8.3000000000000007</c:v>
                </c:pt>
                <c:pt idx="88">
                  <c:v>5</c:v>
                </c:pt>
                <c:pt idx="89">
                  <c:v>7.625</c:v>
                </c:pt>
                <c:pt idx="90">
                  <c:v>4.75</c:v>
                </c:pt>
                <c:pt idx="91">
                  <c:v>2.8333333333333335</c:v>
                </c:pt>
                <c:pt idx="92">
                  <c:v>4.8333333333333339</c:v>
                </c:pt>
                <c:pt idx="93">
                  <c:v>3.5</c:v>
                </c:pt>
                <c:pt idx="94">
                  <c:v>2.166666666666667</c:v>
                </c:pt>
                <c:pt idx="95">
                  <c:v>2.5</c:v>
                </c:pt>
                <c:pt idx="96">
                  <c:v>3</c:v>
                </c:pt>
                <c:pt idx="97">
                  <c:v>6.5</c:v>
                </c:pt>
              </c:numCache>
            </c:numRef>
          </c:xVal>
          <c:yVal>
            <c:numRef>
              <c:f>RESULTATS!$I$413:$I$510</c:f>
              <c:numCache>
                <c:formatCode>0</c:formatCode>
                <c:ptCount val="98"/>
                <c:pt idx="0">
                  <c:v>7</c:v>
                </c:pt>
                <c:pt idx="1">
                  <c:v>5.625</c:v>
                </c:pt>
                <c:pt idx="2">
                  <c:v>5.25</c:v>
                </c:pt>
                <c:pt idx="3">
                  <c:v>8.5</c:v>
                </c:pt>
                <c:pt idx="4">
                  <c:v>6.375</c:v>
                </c:pt>
                <c:pt idx="5">
                  <c:v>4.125</c:v>
                </c:pt>
                <c:pt idx="6">
                  <c:v>6.5</c:v>
                </c:pt>
                <c:pt idx="7">
                  <c:v>6.125</c:v>
                </c:pt>
                <c:pt idx="8">
                  <c:v>5.375</c:v>
                </c:pt>
                <c:pt idx="9">
                  <c:v>9.375</c:v>
                </c:pt>
                <c:pt idx="10">
                  <c:v>6</c:v>
                </c:pt>
                <c:pt idx="11">
                  <c:v>6.5</c:v>
                </c:pt>
                <c:pt idx="12">
                  <c:v>7.25</c:v>
                </c:pt>
                <c:pt idx="13">
                  <c:v>8.125</c:v>
                </c:pt>
                <c:pt idx="14">
                  <c:v>6.25</c:v>
                </c:pt>
                <c:pt idx="15">
                  <c:v>6.375</c:v>
                </c:pt>
                <c:pt idx="16">
                  <c:v>4.6666666666666661</c:v>
                </c:pt>
                <c:pt idx="17">
                  <c:v>5.625</c:v>
                </c:pt>
                <c:pt idx="18">
                  <c:v>6.375</c:v>
                </c:pt>
                <c:pt idx="19">
                  <c:v>7.125</c:v>
                </c:pt>
                <c:pt idx="20">
                  <c:v>7.875</c:v>
                </c:pt>
                <c:pt idx="21">
                  <c:v>5.5</c:v>
                </c:pt>
                <c:pt idx="22">
                  <c:v>5.75</c:v>
                </c:pt>
                <c:pt idx="23">
                  <c:v>7.125</c:v>
                </c:pt>
                <c:pt idx="24">
                  <c:v>5.25</c:v>
                </c:pt>
                <c:pt idx="25">
                  <c:v>6.875</c:v>
                </c:pt>
                <c:pt idx="26">
                  <c:v>6.625</c:v>
                </c:pt>
                <c:pt idx="27">
                  <c:v>6.875</c:v>
                </c:pt>
                <c:pt idx="28">
                  <c:v>6.125</c:v>
                </c:pt>
                <c:pt idx="29">
                  <c:v>5.75</c:v>
                </c:pt>
                <c:pt idx="30">
                  <c:v>7</c:v>
                </c:pt>
                <c:pt idx="31">
                  <c:v>7.75</c:v>
                </c:pt>
                <c:pt idx="32">
                  <c:v>8</c:v>
                </c:pt>
                <c:pt idx="33">
                  <c:v>6.75</c:v>
                </c:pt>
                <c:pt idx="34">
                  <c:v>8.5</c:v>
                </c:pt>
                <c:pt idx="35">
                  <c:v>6.5</c:v>
                </c:pt>
                <c:pt idx="36">
                  <c:v>9</c:v>
                </c:pt>
                <c:pt idx="37">
                  <c:v>7.5</c:v>
                </c:pt>
                <c:pt idx="38">
                  <c:v>6</c:v>
                </c:pt>
                <c:pt idx="39">
                  <c:v>9</c:v>
                </c:pt>
                <c:pt idx="40">
                  <c:v>7.5</c:v>
                </c:pt>
                <c:pt idx="41">
                  <c:v>7.75</c:v>
                </c:pt>
                <c:pt idx="42">
                  <c:v>5.75</c:v>
                </c:pt>
                <c:pt idx="43">
                  <c:v>7.25</c:v>
                </c:pt>
                <c:pt idx="44">
                  <c:v>7</c:v>
                </c:pt>
                <c:pt idx="45">
                  <c:v>8.5</c:v>
                </c:pt>
                <c:pt idx="46">
                  <c:v>8.3333333333333321</c:v>
                </c:pt>
                <c:pt idx="47">
                  <c:v>3</c:v>
                </c:pt>
                <c:pt idx="48">
                  <c:v>6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5.625</c:v>
                </c:pt>
                <c:pt idx="55">
                  <c:v>1.5</c:v>
                </c:pt>
                <c:pt idx="56">
                  <c:v>5.5</c:v>
                </c:pt>
                <c:pt idx="57">
                  <c:v>5.25</c:v>
                </c:pt>
                <c:pt idx="58">
                  <c:v>6.25</c:v>
                </c:pt>
                <c:pt idx="59">
                  <c:v>6</c:v>
                </c:pt>
                <c:pt idx="60">
                  <c:v>5.625</c:v>
                </c:pt>
                <c:pt idx="61">
                  <c:v>7.25</c:v>
                </c:pt>
                <c:pt idx="62">
                  <c:v>6.75</c:v>
                </c:pt>
                <c:pt idx="63">
                  <c:v>8.375</c:v>
                </c:pt>
                <c:pt idx="64">
                  <c:v>5.625</c:v>
                </c:pt>
                <c:pt idx="65">
                  <c:v>3.25</c:v>
                </c:pt>
                <c:pt idx="66">
                  <c:v>7.25</c:v>
                </c:pt>
                <c:pt idx="67">
                  <c:v>9.25</c:v>
                </c:pt>
                <c:pt idx="68">
                  <c:v>7.125</c:v>
                </c:pt>
                <c:pt idx="69">
                  <c:v>7.75</c:v>
                </c:pt>
                <c:pt idx="70">
                  <c:v>8.1666666666666679</c:v>
                </c:pt>
                <c:pt idx="71">
                  <c:v>5.125</c:v>
                </c:pt>
                <c:pt idx="72">
                  <c:v>5</c:v>
                </c:pt>
                <c:pt idx="73">
                  <c:v>5.5</c:v>
                </c:pt>
                <c:pt idx="74">
                  <c:v>8.375</c:v>
                </c:pt>
                <c:pt idx="75">
                  <c:v>8.625</c:v>
                </c:pt>
                <c:pt idx="76">
                  <c:v>7</c:v>
                </c:pt>
                <c:pt idx="77">
                  <c:v>3.75</c:v>
                </c:pt>
                <c:pt idx="78">
                  <c:v>5.25</c:v>
                </c:pt>
                <c:pt idx="79">
                  <c:v>6</c:v>
                </c:pt>
                <c:pt idx="80">
                  <c:v>5.625</c:v>
                </c:pt>
                <c:pt idx="81">
                  <c:v>6.1666666666666661</c:v>
                </c:pt>
                <c:pt idx="82">
                  <c:v>5.875</c:v>
                </c:pt>
                <c:pt idx="83">
                  <c:v>2.875</c:v>
                </c:pt>
                <c:pt idx="84">
                  <c:v>4.333333333333333</c:v>
                </c:pt>
                <c:pt idx="85">
                  <c:v>8.3333333333333321</c:v>
                </c:pt>
                <c:pt idx="86">
                  <c:v>5.8333333333333339</c:v>
                </c:pt>
                <c:pt idx="87">
                  <c:v>7.5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5.75</c:v>
                </c:pt>
                <c:pt idx="92">
                  <c:v>8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13280"/>
        <c:axId val="135713856"/>
      </c:scatterChart>
      <c:valAx>
        <c:axId val="13571328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5713856"/>
        <c:crosses val="autoZero"/>
        <c:crossBetween val="midCat"/>
        <c:majorUnit val="1"/>
      </c:valAx>
      <c:valAx>
        <c:axId val="13571385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571328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0888952991453003"/>
          <c:y val="0.43424746081083859"/>
          <c:w val="0.28296944444444444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P.2-D.3: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2 als 17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8710544888757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910256410256401E-2"/>
          <c:y val="0.17247354497354497"/>
          <c:w val="0.62113247863247867"/>
          <c:h val="0.6988293650793651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054384181629954"/>
                  <c:y val="3.5833333333333335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RESULTATS!$F$511:$F$524</c:f>
              <c:numCache>
                <c:formatCode>0</c:formatCode>
                <c:ptCount val="14"/>
                <c:pt idx="0">
                  <c:v>9.4166666666666679</c:v>
                </c:pt>
                <c:pt idx="1">
                  <c:v>8.5</c:v>
                </c:pt>
                <c:pt idx="2">
                  <c:v>7</c:v>
                </c:pt>
                <c:pt idx="3">
                  <c:v>5.5833333333333339</c:v>
                </c:pt>
                <c:pt idx="4">
                  <c:v>7.75</c:v>
                </c:pt>
                <c:pt idx="5">
                  <c:v>8.3333333333333321</c:v>
                </c:pt>
                <c:pt idx="6">
                  <c:v>7.1333333333333329</c:v>
                </c:pt>
                <c:pt idx="7">
                  <c:v>6.5</c:v>
                </c:pt>
                <c:pt idx="8">
                  <c:v>6.4166666666666661</c:v>
                </c:pt>
                <c:pt idx="9">
                  <c:v>7.4166666666666661</c:v>
                </c:pt>
                <c:pt idx="10">
                  <c:v>8.1666666666666679</c:v>
                </c:pt>
                <c:pt idx="11">
                  <c:v>8.3333333333333339</c:v>
                </c:pt>
                <c:pt idx="12">
                  <c:v>7.4166666666666661</c:v>
                </c:pt>
                <c:pt idx="13">
                  <c:v>7.0833333333333339</c:v>
                </c:pt>
              </c:numCache>
            </c:numRef>
          </c:xVal>
          <c:yVal>
            <c:numRef>
              <c:f>RESULTATS!$I$511:$I$524</c:f>
              <c:numCache>
                <c:formatCode>0</c:formatCode>
                <c:ptCount val="14"/>
                <c:pt idx="0">
                  <c:v>8.75</c:v>
                </c:pt>
                <c:pt idx="1">
                  <c:v>7.1666666666666661</c:v>
                </c:pt>
                <c:pt idx="2">
                  <c:v>5.666666666666667</c:v>
                </c:pt>
                <c:pt idx="3">
                  <c:v>6.25</c:v>
                </c:pt>
                <c:pt idx="4">
                  <c:v>6.666666666666667</c:v>
                </c:pt>
                <c:pt idx="5">
                  <c:v>8</c:v>
                </c:pt>
                <c:pt idx="7">
                  <c:v>9</c:v>
                </c:pt>
                <c:pt idx="8">
                  <c:v>5.5</c:v>
                </c:pt>
                <c:pt idx="9">
                  <c:v>9.1666666666666679</c:v>
                </c:pt>
                <c:pt idx="10">
                  <c:v>6.6666666666666661</c:v>
                </c:pt>
                <c:pt idx="11">
                  <c:v>7</c:v>
                </c:pt>
                <c:pt idx="12">
                  <c:v>8.3333333333333339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399864811927272"/>
                  <c:y val="0.50078359788359783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RESULTATS!$F$525:$F$622</c:f>
              <c:numCache>
                <c:formatCode>0</c:formatCode>
                <c:ptCount val="98"/>
                <c:pt idx="0">
                  <c:v>8.75</c:v>
                </c:pt>
                <c:pt idx="1">
                  <c:v>9.5</c:v>
                </c:pt>
                <c:pt idx="2">
                  <c:v>10</c:v>
                </c:pt>
                <c:pt idx="3">
                  <c:v>6.8333333333333339</c:v>
                </c:pt>
                <c:pt idx="4">
                  <c:v>8.5833333333333321</c:v>
                </c:pt>
                <c:pt idx="5">
                  <c:v>6.1666666666666661</c:v>
                </c:pt>
                <c:pt idx="6">
                  <c:v>5.5833333333333339</c:v>
                </c:pt>
                <c:pt idx="7">
                  <c:v>7.4166666666666661</c:v>
                </c:pt>
                <c:pt idx="8">
                  <c:v>8.8333333333333321</c:v>
                </c:pt>
                <c:pt idx="9">
                  <c:v>6.1666666666666661</c:v>
                </c:pt>
                <c:pt idx="10">
                  <c:v>6.5</c:v>
                </c:pt>
                <c:pt idx="11">
                  <c:v>6.5833333333333339</c:v>
                </c:pt>
                <c:pt idx="12">
                  <c:v>8</c:v>
                </c:pt>
                <c:pt idx="13">
                  <c:v>10</c:v>
                </c:pt>
                <c:pt idx="14">
                  <c:v>6.8333333333333339</c:v>
                </c:pt>
                <c:pt idx="15">
                  <c:v>10</c:v>
                </c:pt>
                <c:pt idx="16">
                  <c:v>5.75</c:v>
                </c:pt>
                <c:pt idx="17">
                  <c:v>6.1666666666666661</c:v>
                </c:pt>
                <c:pt idx="18">
                  <c:v>8.25</c:v>
                </c:pt>
                <c:pt idx="19">
                  <c:v>5.5</c:v>
                </c:pt>
                <c:pt idx="20">
                  <c:v>6.9166666666666661</c:v>
                </c:pt>
                <c:pt idx="21">
                  <c:v>8.75</c:v>
                </c:pt>
                <c:pt idx="22">
                  <c:v>9.5</c:v>
                </c:pt>
                <c:pt idx="23">
                  <c:v>5.5</c:v>
                </c:pt>
                <c:pt idx="24">
                  <c:v>6.625</c:v>
                </c:pt>
                <c:pt idx="25">
                  <c:v>5.125</c:v>
                </c:pt>
                <c:pt idx="26">
                  <c:v>8.125</c:v>
                </c:pt>
                <c:pt idx="27">
                  <c:v>7.416666666666667</c:v>
                </c:pt>
                <c:pt idx="28">
                  <c:v>7.625</c:v>
                </c:pt>
                <c:pt idx="29">
                  <c:v>5.5</c:v>
                </c:pt>
                <c:pt idx="30">
                  <c:v>8.2083333333333339</c:v>
                </c:pt>
                <c:pt idx="31">
                  <c:v>6.875</c:v>
                </c:pt>
                <c:pt idx="32">
                  <c:v>6.625</c:v>
                </c:pt>
                <c:pt idx="33">
                  <c:v>5.5</c:v>
                </c:pt>
                <c:pt idx="34">
                  <c:v>7</c:v>
                </c:pt>
                <c:pt idx="35">
                  <c:v>8.7083333333333321</c:v>
                </c:pt>
                <c:pt idx="36">
                  <c:v>8.125</c:v>
                </c:pt>
                <c:pt idx="37">
                  <c:v>7.5</c:v>
                </c:pt>
                <c:pt idx="38">
                  <c:v>6.125</c:v>
                </c:pt>
                <c:pt idx="39">
                  <c:v>8.8333333333333339</c:v>
                </c:pt>
                <c:pt idx="40">
                  <c:v>5.0999999999999996</c:v>
                </c:pt>
                <c:pt idx="41">
                  <c:v>7</c:v>
                </c:pt>
                <c:pt idx="42">
                  <c:v>7.5</c:v>
                </c:pt>
                <c:pt idx="43">
                  <c:v>5.5</c:v>
                </c:pt>
                <c:pt idx="44">
                  <c:v>9.2916666666666679</c:v>
                </c:pt>
                <c:pt idx="45">
                  <c:v>5.875</c:v>
                </c:pt>
                <c:pt idx="46">
                  <c:v>8.625</c:v>
                </c:pt>
                <c:pt idx="47">
                  <c:v>5.9583333333333339</c:v>
                </c:pt>
                <c:pt idx="48">
                  <c:v>4.7666666666666666</c:v>
                </c:pt>
                <c:pt idx="49">
                  <c:v>6.2666666666666666</c:v>
                </c:pt>
                <c:pt idx="50">
                  <c:v>8.7249999999999996</c:v>
                </c:pt>
                <c:pt idx="51">
                  <c:v>5</c:v>
                </c:pt>
                <c:pt idx="52">
                  <c:v>7.7750000000000004</c:v>
                </c:pt>
                <c:pt idx="53">
                  <c:v>3.083333333333333</c:v>
                </c:pt>
                <c:pt idx="54">
                  <c:v>5.45</c:v>
                </c:pt>
                <c:pt idx="55">
                  <c:v>8.0333333333333332</c:v>
                </c:pt>
                <c:pt idx="56">
                  <c:v>1.625</c:v>
                </c:pt>
                <c:pt idx="57">
                  <c:v>8.7333333333333343</c:v>
                </c:pt>
                <c:pt idx="58">
                  <c:v>5.5</c:v>
                </c:pt>
                <c:pt idx="59">
                  <c:v>7.0833333333333339</c:v>
                </c:pt>
                <c:pt idx="60">
                  <c:v>6</c:v>
                </c:pt>
                <c:pt idx="61">
                  <c:v>6.8333333333333339</c:v>
                </c:pt>
                <c:pt idx="62">
                  <c:v>7</c:v>
                </c:pt>
                <c:pt idx="63">
                  <c:v>9</c:v>
                </c:pt>
                <c:pt idx="64">
                  <c:v>8.6666666666666679</c:v>
                </c:pt>
                <c:pt idx="65">
                  <c:v>5.6666666666666661</c:v>
                </c:pt>
                <c:pt idx="66">
                  <c:v>9.75</c:v>
                </c:pt>
                <c:pt idx="67">
                  <c:v>5.8333333333333339</c:v>
                </c:pt>
                <c:pt idx="68">
                  <c:v>5.5</c:v>
                </c:pt>
                <c:pt idx="69">
                  <c:v>6</c:v>
                </c:pt>
                <c:pt idx="70">
                  <c:v>7.5</c:v>
                </c:pt>
                <c:pt idx="71">
                  <c:v>8.9166666666666679</c:v>
                </c:pt>
                <c:pt idx="72">
                  <c:v>4.25</c:v>
                </c:pt>
                <c:pt idx="73">
                  <c:v>9.6666666666666679</c:v>
                </c:pt>
                <c:pt idx="74">
                  <c:v>5.6666666666666661</c:v>
                </c:pt>
                <c:pt idx="75">
                  <c:v>5.3333333333333339</c:v>
                </c:pt>
                <c:pt idx="76">
                  <c:v>7.666666666666667</c:v>
                </c:pt>
                <c:pt idx="77">
                  <c:v>9.25</c:v>
                </c:pt>
                <c:pt idx="78">
                  <c:v>6.9166666666666661</c:v>
                </c:pt>
                <c:pt idx="79">
                  <c:v>4.5833333333333339</c:v>
                </c:pt>
                <c:pt idx="80">
                  <c:v>6.0833333333333339</c:v>
                </c:pt>
                <c:pt idx="81">
                  <c:v>5.4166666666666661</c:v>
                </c:pt>
                <c:pt idx="82">
                  <c:v>6.4166666666666661</c:v>
                </c:pt>
                <c:pt idx="83">
                  <c:v>6.5</c:v>
                </c:pt>
                <c:pt idx="84">
                  <c:v>6.9583333333333339</c:v>
                </c:pt>
                <c:pt idx="85">
                  <c:v>5.9333333333333336</c:v>
                </c:pt>
                <c:pt idx="86">
                  <c:v>5</c:v>
                </c:pt>
                <c:pt idx="87">
                  <c:v>5</c:v>
                </c:pt>
                <c:pt idx="88">
                  <c:v>6.7083333333333339</c:v>
                </c:pt>
                <c:pt idx="89">
                  <c:v>6.25</c:v>
                </c:pt>
                <c:pt idx="90">
                  <c:v>6.375</c:v>
                </c:pt>
                <c:pt idx="91">
                  <c:v>8.1666666666666679</c:v>
                </c:pt>
                <c:pt idx="92">
                  <c:v>5</c:v>
                </c:pt>
                <c:pt idx="93">
                  <c:v>5.2</c:v>
                </c:pt>
                <c:pt idx="94">
                  <c:v>8.375</c:v>
                </c:pt>
                <c:pt idx="95">
                  <c:v>5</c:v>
                </c:pt>
                <c:pt idx="96">
                  <c:v>5.0999999999999996</c:v>
                </c:pt>
                <c:pt idx="97">
                  <c:v>4.9249999999999998</c:v>
                </c:pt>
              </c:numCache>
            </c:numRef>
          </c:xVal>
          <c:yVal>
            <c:numRef>
              <c:f>RESULTATS!$I$525:$I$622</c:f>
              <c:numCache>
                <c:formatCode>0</c:formatCode>
                <c:ptCount val="98"/>
                <c:pt idx="0">
                  <c:v>7.3333333333333339</c:v>
                </c:pt>
                <c:pt idx="1">
                  <c:v>9.1666666666666679</c:v>
                </c:pt>
                <c:pt idx="2">
                  <c:v>9.3333333333333321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6.1666666666666661</c:v>
                </c:pt>
                <c:pt idx="7">
                  <c:v>5.6666666666666661</c:v>
                </c:pt>
                <c:pt idx="8">
                  <c:v>8.1666666666666679</c:v>
                </c:pt>
                <c:pt idx="9">
                  <c:v>5.1666666666666661</c:v>
                </c:pt>
                <c:pt idx="10">
                  <c:v>5.6666666666666661</c:v>
                </c:pt>
                <c:pt idx="11">
                  <c:v>6.8333333333333339</c:v>
                </c:pt>
                <c:pt idx="12">
                  <c:v>6.3333333333333339</c:v>
                </c:pt>
                <c:pt idx="13">
                  <c:v>10</c:v>
                </c:pt>
                <c:pt idx="14">
                  <c:v>6.8333333333333339</c:v>
                </c:pt>
                <c:pt idx="15">
                  <c:v>8.8333333333333321</c:v>
                </c:pt>
                <c:pt idx="16">
                  <c:v>5.1666666666666661</c:v>
                </c:pt>
                <c:pt idx="17">
                  <c:v>5.1666666666666661</c:v>
                </c:pt>
                <c:pt idx="18">
                  <c:v>7.1666666666666661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7.8333333333333339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7</c:v>
                </c:pt>
                <c:pt idx="27">
                  <c:v>5.5</c:v>
                </c:pt>
                <c:pt idx="28">
                  <c:v>9</c:v>
                </c:pt>
                <c:pt idx="29">
                  <c:v>5</c:v>
                </c:pt>
                <c:pt idx="30">
                  <c:v>6.5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6.5</c:v>
                </c:pt>
                <c:pt idx="37">
                  <c:v>7</c:v>
                </c:pt>
                <c:pt idx="38">
                  <c:v>6.5</c:v>
                </c:pt>
                <c:pt idx="39">
                  <c:v>8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9</c:v>
                </c:pt>
                <c:pt idx="45">
                  <c:v>5</c:v>
                </c:pt>
                <c:pt idx="46">
                  <c:v>8</c:v>
                </c:pt>
                <c:pt idx="49">
                  <c:v>5</c:v>
                </c:pt>
                <c:pt idx="55">
                  <c:v>7</c:v>
                </c:pt>
                <c:pt idx="56">
                  <c:v>4</c:v>
                </c:pt>
                <c:pt idx="58">
                  <c:v>6.3333333333333339</c:v>
                </c:pt>
                <c:pt idx="59">
                  <c:v>5.1666666666666661</c:v>
                </c:pt>
                <c:pt idx="60">
                  <c:v>6.25</c:v>
                </c:pt>
                <c:pt idx="61">
                  <c:v>7.75</c:v>
                </c:pt>
                <c:pt idx="62">
                  <c:v>7.1666666666666661</c:v>
                </c:pt>
                <c:pt idx="63">
                  <c:v>7.8333333333333339</c:v>
                </c:pt>
                <c:pt idx="64">
                  <c:v>8.8333333333333321</c:v>
                </c:pt>
                <c:pt idx="65">
                  <c:v>7</c:v>
                </c:pt>
                <c:pt idx="66">
                  <c:v>9.8333333333333321</c:v>
                </c:pt>
                <c:pt idx="67">
                  <c:v>5</c:v>
                </c:pt>
                <c:pt idx="68">
                  <c:v>5.3333333333333339</c:v>
                </c:pt>
                <c:pt idx="69">
                  <c:v>5.75</c:v>
                </c:pt>
                <c:pt idx="70">
                  <c:v>6.6666666666666661</c:v>
                </c:pt>
                <c:pt idx="71">
                  <c:v>8.75</c:v>
                </c:pt>
                <c:pt idx="72">
                  <c:v>3.5</c:v>
                </c:pt>
                <c:pt idx="73">
                  <c:v>8.1666666666666679</c:v>
                </c:pt>
                <c:pt idx="74">
                  <c:v>5.1666666666666661</c:v>
                </c:pt>
                <c:pt idx="75">
                  <c:v>5.1666666666666661</c:v>
                </c:pt>
                <c:pt idx="76">
                  <c:v>7</c:v>
                </c:pt>
                <c:pt idx="77">
                  <c:v>8.5</c:v>
                </c:pt>
                <c:pt idx="78">
                  <c:v>6.5</c:v>
                </c:pt>
                <c:pt idx="79">
                  <c:v>5.5</c:v>
                </c:pt>
                <c:pt idx="80">
                  <c:v>6.8333333333333339</c:v>
                </c:pt>
                <c:pt idx="81">
                  <c:v>5.3333333333333339</c:v>
                </c:pt>
                <c:pt idx="82">
                  <c:v>5.1666666666666661</c:v>
                </c:pt>
                <c:pt idx="83">
                  <c:v>5.8333333333333339</c:v>
                </c:pt>
                <c:pt idx="84">
                  <c:v>8.5</c:v>
                </c:pt>
                <c:pt idx="85">
                  <c:v>5</c:v>
                </c:pt>
                <c:pt idx="88">
                  <c:v>7.5</c:v>
                </c:pt>
                <c:pt idx="89">
                  <c:v>9</c:v>
                </c:pt>
                <c:pt idx="90">
                  <c:v>7</c:v>
                </c:pt>
                <c:pt idx="91">
                  <c:v>7.5</c:v>
                </c:pt>
                <c:pt idx="92">
                  <c:v>5</c:v>
                </c:pt>
                <c:pt idx="94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15584"/>
        <c:axId val="135716160"/>
      </c:scatterChart>
      <c:valAx>
        <c:axId val="13571558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5716160"/>
        <c:crosses val="autoZero"/>
        <c:crossBetween val="midCat"/>
        <c:majorUnit val="1"/>
      </c:valAx>
      <c:valAx>
        <c:axId val="13571616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571558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3991269841269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3.3: Mitjana de les notes de les assignatures de HUM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RESULTATS!$V$3:$V$26</c:f>
                <c:numCache>
                  <c:formatCode>General</c:formatCode>
                  <c:ptCount val="24"/>
                  <c:pt idx="0">
                    <c:v>1.3607213160673395</c:v>
                  </c:pt>
                  <c:pt idx="1">
                    <c:v>1.5109208928479452</c:v>
                  </c:pt>
                  <c:pt idx="2">
                    <c:v>1.9624821100811722</c:v>
                  </c:pt>
                  <c:pt idx="3">
                    <c:v>1.7160754672364109</c:v>
                  </c:pt>
                  <c:pt idx="4">
                    <c:v>1.291911022829785</c:v>
                  </c:pt>
                  <c:pt idx="5">
                    <c:v>1.4916757189876357</c:v>
                  </c:pt>
                  <c:pt idx="6">
                    <c:v>1.7783093823233567</c:v>
                  </c:pt>
                  <c:pt idx="7">
                    <c:v>1.4734964272548861</c:v>
                  </c:pt>
                  <c:pt idx="8">
                    <c:v>1.1460227116229309</c:v>
                  </c:pt>
                  <c:pt idx="9">
                    <c:v>0.36609804394148027</c:v>
                  </c:pt>
                  <c:pt idx="10">
                    <c:v>1.6570326360785621</c:v>
                  </c:pt>
                  <c:pt idx="11">
                    <c:v>1.4044642416203448</c:v>
                  </c:pt>
                  <c:pt idx="12">
                    <c:v>1.0341663309158828</c:v>
                  </c:pt>
                  <c:pt idx="13">
                    <c:v>2.3262541420346419</c:v>
                  </c:pt>
                  <c:pt idx="14">
                    <c:v>1.1571990005550838</c:v>
                  </c:pt>
                  <c:pt idx="15">
                    <c:v>1.291314418317536</c:v>
                  </c:pt>
                  <c:pt idx="16">
                    <c:v>1.9286761435416515</c:v>
                  </c:pt>
                  <c:pt idx="17">
                    <c:v>0.23199018178458447</c:v>
                  </c:pt>
                  <c:pt idx="18">
                    <c:v>1.4849558507244571</c:v>
                  </c:pt>
                  <c:pt idx="19">
                    <c:v>1.909483073842386</c:v>
                  </c:pt>
                  <c:pt idx="20">
                    <c:v>1.2237380120852033</c:v>
                  </c:pt>
                  <c:pt idx="21">
                    <c:v>0.70645174928941523</c:v>
                  </c:pt>
                  <c:pt idx="22">
                    <c:v>1.7007310408471632</c:v>
                  </c:pt>
                  <c:pt idx="23">
                    <c:v>1.4850579231990917</c:v>
                  </c:pt>
                </c:numCache>
              </c:numRef>
            </c:plus>
            <c:minus>
              <c:numRef>
                <c:f>RESULTATS!$V$3:$V$26</c:f>
                <c:numCache>
                  <c:formatCode>General</c:formatCode>
                  <c:ptCount val="24"/>
                  <c:pt idx="0">
                    <c:v>1.3607213160673395</c:v>
                  </c:pt>
                  <c:pt idx="1">
                    <c:v>1.5109208928479452</c:v>
                  </c:pt>
                  <c:pt idx="2">
                    <c:v>1.9624821100811722</c:v>
                  </c:pt>
                  <c:pt idx="3">
                    <c:v>1.7160754672364109</c:v>
                  </c:pt>
                  <c:pt idx="4">
                    <c:v>1.291911022829785</c:v>
                  </c:pt>
                  <c:pt idx="5">
                    <c:v>1.4916757189876357</c:v>
                  </c:pt>
                  <c:pt idx="6">
                    <c:v>1.7783093823233567</c:v>
                  </c:pt>
                  <c:pt idx="7">
                    <c:v>1.4734964272548861</c:v>
                  </c:pt>
                  <c:pt idx="8">
                    <c:v>1.1460227116229309</c:v>
                  </c:pt>
                  <c:pt idx="9">
                    <c:v>0.36609804394148027</c:v>
                  </c:pt>
                  <c:pt idx="10">
                    <c:v>1.6570326360785621</c:v>
                  </c:pt>
                  <c:pt idx="11">
                    <c:v>1.4044642416203448</c:v>
                  </c:pt>
                  <c:pt idx="12">
                    <c:v>1.0341663309158828</c:v>
                  </c:pt>
                  <c:pt idx="13">
                    <c:v>2.3262541420346419</c:v>
                  </c:pt>
                  <c:pt idx="14">
                    <c:v>1.1571990005550838</c:v>
                  </c:pt>
                  <c:pt idx="15">
                    <c:v>1.291314418317536</c:v>
                  </c:pt>
                  <c:pt idx="16">
                    <c:v>1.9286761435416515</c:v>
                  </c:pt>
                  <c:pt idx="17">
                    <c:v>0.23199018178458447</c:v>
                  </c:pt>
                  <c:pt idx="18">
                    <c:v>1.4849558507244571</c:v>
                  </c:pt>
                  <c:pt idx="19">
                    <c:v>1.909483073842386</c:v>
                  </c:pt>
                  <c:pt idx="20">
                    <c:v>1.2237380120852033</c:v>
                  </c:pt>
                  <c:pt idx="21">
                    <c:v>0.70645174928941523</c:v>
                  </c:pt>
                  <c:pt idx="22">
                    <c:v>1.7007310408471632</c:v>
                  </c:pt>
                  <c:pt idx="23">
                    <c:v>1.4850579231990917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RESULTATS!$U$3:$U$26</c:f>
              <c:numCache>
                <c:formatCode>0.00</c:formatCode>
                <c:ptCount val="24"/>
                <c:pt idx="0">
                  <c:v>8.6770833333333321</c:v>
                </c:pt>
                <c:pt idx="1">
                  <c:v>7.2041666666666666</c:v>
                </c:pt>
                <c:pt idx="2">
                  <c:v>6.9846153846153856</c:v>
                </c:pt>
                <c:pt idx="3">
                  <c:v>6.2877659574468101</c:v>
                </c:pt>
                <c:pt idx="4">
                  <c:v>7.8125</c:v>
                </c:pt>
                <c:pt idx="5">
                  <c:v>7.7874999999999996</c:v>
                </c:pt>
                <c:pt idx="6">
                  <c:v>6.3916666666666648</c:v>
                </c:pt>
                <c:pt idx="7">
                  <c:v>5.7344771241830053</c:v>
                </c:pt>
                <c:pt idx="8">
                  <c:v>8.3645833333333321</c:v>
                </c:pt>
                <c:pt idx="9">
                  <c:v>7.3</c:v>
                </c:pt>
                <c:pt idx="10">
                  <c:v>6.2151360544217695</c:v>
                </c:pt>
                <c:pt idx="11">
                  <c:v>6.2971491228070162</c:v>
                </c:pt>
                <c:pt idx="12">
                  <c:v>8.1633333333333322</c:v>
                </c:pt>
                <c:pt idx="13">
                  <c:v>7.541666666666667</c:v>
                </c:pt>
                <c:pt idx="14">
                  <c:v>7.3360465116279068</c:v>
                </c:pt>
                <c:pt idx="15">
                  <c:v>6.8895833333333325</c:v>
                </c:pt>
                <c:pt idx="16">
                  <c:v>7.8333333333333313</c:v>
                </c:pt>
                <c:pt idx="17">
                  <c:v>7.375</c:v>
                </c:pt>
                <c:pt idx="18">
                  <c:v>7.0473765432098787</c:v>
                </c:pt>
                <c:pt idx="19">
                  <c:v>5.7331439393939396</c:v>
                </c:pt>
                <c:pt idx="20">
                  <c:v>7.5270833333333327</c:v>
                </c:pt>
                <c:pt idx="21">
                  <c:v>7.4722222222222223</c:v>
                </c:pt>
                <c:pt idx="22">
                  <c:v>7.0742816091954017</c:v>
                </c:pt>
                <c:pt idx="23">
                  <c:v>6.5247916666666672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303616"/>
        <c:axId val="135907584"/>
      </c:barChart>
      <c:catAx>
        <c:axId val="136303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907584"/>
        <c:crosses val="autoZero"/>
        <c:auto val="1"/>
        <c:lblAlgn val="ctr"/>
        <c:lblOffset val="100"/>
        <c:noMultiLvlLbl val="0"/>
      </c:catAx>
      <c:valAx>
        <c:axId val="13590758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303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6: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2n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26068376068379E-2"/>
          <c:y val="0.16636772486772486"/>
          <c:w val="0.62473675213675217"/>
          <c:h val="0.69821570199257066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977350427350426"/>
                  <c:y val="3.52195767195767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('13 anys'!$L$3,'13 anys'!$L$5,'13 anys'!$L$6,'13 anys'!$L$8,'13 anys'!$L$9,'13 anys'!$L$11,'13 anys'!$L$20,'13 anys'!$L$21,'13 anys'!$L$22,'13 anys'!$L$25,'13 anys'!$L$31)</c:f>
              <c:numCache>
                <c:formatCode>0</c:formatCode>
                <c:ptCount val="11"/>
                <c:pt idx="0">
                  <c:v>4.6500000000000004</c:v>
                </c:pt>
                <c:pt idx="1">
                  <c:v>8.6666666666666679</c:v>
                </c:pt>
                <c:pt idx="2">
                  <c:v>7.1666666666666661</c:v>
                </c:pt>
                <c:pt idx="3">
                  <c:v>8.3333333333333321</c:v>
                </c:pt>
                <c:pt idx="4">
                  <c:v>5.125</c:v>
                </c:pt>
                <c:pt idx="5">
                  <c:v>4.583333333333333</c:v>
                </c:pt>
                <c:pt idx="6">
                  <c:v>9</c:v>
                </c:pt>
                <c:pt idx="7">
                  <c:v>7</c:v>
                </c:pt>
                <c:pt idx="8">
                  <c:v>5.5</c:v>
                </c:pt>
                <c:pt idx="9">
                  <c:v>9.125</c:v>
                </c:pt>
                <c:pt idx="10">
                  <c:v>9.875</c:v>
                </c:pt>
              </c:numCache>
            </c:numRef>
          </c:xVal>
          <c:yVal>
            <c:numRef>
              <c:f>('13 anys'!$R$3,'13 anys'!$R$5,'13 anys'!$R$6,'13 anys'!$R$8,'13 anys'!$R$9,'13 anys'!$R$11,'13 anys'!$R$20,'13 anys'!$R$21,'13 anys'!$R$22,'13 anys'!$R$25,'13 anys'!$R$31)</c:f>
              <c:numCache>
                <c:formatCode>0</c:formatCode>
                <c:ptCount val="11"/>
                <c:pt idx="0">
                  <c:v>4</c:v>
                </c:pt>
                <c:pt idx="1">
                  <c:v>8.25</c:v>
                </c:pt>
                <c:pt idx="2">
                  <c:v>7.25</c:v>
                </c:pt>
                <c:pt idx="3">
                  <c:v>7.75</c:v>
                </c:pt>
                <c:pt idx="4">
                  <c:v>3</c:v>
                </c:pt>
                <c:pt idx="5">
                  <c:v>4</c:v>
                </c:pt>
                <c:pt idx="6">
                  <c:v>8.75</c:v>
                </c:pt>
                <c:pt idx="7">
                  <c:v>6.75</c:v>
                </c:pt>
                <c:pt idx="8">
                  <c:v>5</c:v>
                </c:pt>
                <c:pt idx="9">
                  <c:v>9</c:v>
                </c:pt>
                <c:pt idx="10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4782799145299145"/>
                  <c:y val="0.59630423280423284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('13 anys'!$L$2,'13 anys'!$L$4,'13 anys'!$L$7,'13 anys'!$L$10,'13 anys'!$L$12:$L$18,'13 anys'!$L$19,'13 anys'!$L$23,'13 anys'!$L$24,'13 anys'!$L$26:$L$30,'13 anys'!$L$32,'13 anys'!$L$33:$L$112)</c:f>
              <c:numCache>
                <c:formatCode>0</c:formatCode>
                <c:ptCount val="100"/>
                <c:pt idx="0">
                  <c:v>9.1666666666666679</c:v>
                </c:pt>
                <c:pt idx="1">
                  <c:v>8.125</c:v>
                </c:pt>
                <c:pt idx="2">
                  <c:v>10</c:v>
                </c:pt>
                <c:pt idx="3">
                  <c:v>6.25</c:v>
                </c:pt>
                <c:pt idx="4">
                  <c:v>8.5</c:v>
                </c:pt>
                <c:pt idx="5">
                  <c:v>8</c:v>
                </c:pt>
                <c:pt idx="6">
                  <c:v>7.375</c:v>
                </c:pt>
                <c:pt idx="7">
                  <c:v>4</c:v>
                </c:pt>
                <c:pt idx="8">
                  <c:v>8.375</c:v>
                </c:pt>
                <c:pt idx="9">
                  <c:v>6.75</c:v>
                </c:pt>
                <c:pt idx="10">
                  <c:v>7.375</c:v>
                </c:pt>
                <c:pt idx="11">
                  <c:v>6.875</c:v>
                </c:pt>
                <c:pt idx="12">
                  <c:v>6.3333333333333339</c:v>
                </c:pt>
                <c:pt idx="13">
                  <c:v>8.375</c:v>
                </c:pt>
                <c:pt idx="14">
                  <c:v>8.625</c:v>
                </c:pt>
                <c:pt idx="15">
                  <c:v>8.5</c:v>
                </c:pt>
                <c:pt idx="16">
                  <c:v>7.166666666666667</c:v>
                </c:pt>
                <c:pt idx="17">
                  <c:v>7.3333333333333339</c:v>
                </c:pt>
                <c:pt idx="18">
                  <c:v>7.833333333333333</c:v>
                </c:pt>
                <c:pt idx="19">
                  <c:v>9.125</c:v>
                </c:pt>
                <c:pt idx="20">
                  <c:v>5</c:v>
                </c:pt>
                <c:pt idx="21">
                  <c:v>9</c:v>
                </c:pt>
                <c:pt idx="22">
                  <c:v>7.625</c:v>
                </c:pt>
                <c:pt idx="23">
                  <c:v>6.125</c:v>
                </c:pt>
                <c:pt idx="24">
                  <c:v>4.333333333333333</c:v>
                </c:pt>
                <c:pt idx="25">
                  <c:v>5.65</c:v>
                </c:pt>
                <c:pt idx="26">
                  <c:v>6.25</c:v>
                </c:pt>
                <c:pt idx="27">
                  <c:v>4.9166666666666661</c:v>
                </c:pt>
                <c:pt idx="28">
                  <c:v>9</c:v>
                </c:pt>
                <c:pt idx="29">
                  <c:v>4.5</c:v>
                </c:pt>
                <c:pt idx="30">
                  <c:v>6.6666666666666661</c:v>
                </c:pt>
                <c:pt idx="31">
                  <c:v>6.3333333333333339</c:v>
                </c:pt>
                <c:pt idx="32">
                  <c:v>6.8333333333333339</c:v>
                </c:pt>
                <c:pt idx="33">
                  <c:v>7.375</c:v>
                </c:pt>
                <c:pt idx="34">
                  <c:v>3.833333333333333</c:v>
                </c:pt>
                <c:pt idx="35">
                  <c:v>5.375</c:v>
                </c:pt>
                <c:pt idx="36">
                  <c:v>4.875</c:v>
                </c:pt>
                <c:pt idx="37">
                  <c:v>4.833333333333333</c:v>
                </c:pt>
                <c:pt idx="38">
                  <c:v>6.1666666666666661</c:v>
                </c:pt>
                <c:pt idx="39">
                  <c:v>8.8333333333333321</c:v>
                </c:pt>
                <c:pt idx="40">
                  <c:v>9</c:v>
                </c:pt>
                <c:pt idx="41">
                  <c:v>7</c:v>
                </c:pt>
                <c:pt idx="42">
                  <c:v>5.75</c:v>
                </c:pt>
                <c:pt idx="43">
                  <c:v>4.875</c:v>
                </c:pt>
                <c:pt idx="44">
                  <c:v>6.25</c:v>
                </c:pt>
                <c:pt idx="45">
                  <c:v>5.15</c:v>
                </c:pt>
                <c:pt idx="46">
                  <c:v>4.8333333333333339</c:v>
                </c:pt>
                <c:pt idx="47">
                  <c:v>6.75</c:v>
                </c:pt>
                <c:pt idx="48">
                  <c:v>8.8333333333333321</c:v>
                </c:pt>
                <c:pt idx="49">
                  <c:v>4.6666666666666661</c:v>
                </c:pt>
                <c:pt idx="50">
                  <c:v>8</c:v>
                </c:pt>
                <c:pt idx="51">
                  <c:v>8.5</c:v>
                </c:pt>
                <c:pt idx="52">
                  <c:v>4.625</c:v>
                </c:pt>
                <c:pt idx="53">
                  <c:v>5.8333333333333339</c:v>
                </c:pt>
                <c:pt idx="54">
                  <c:v>5.625</c:v>
                </c:pt>
                <c:pt idx="55">
                  <c:v>6.0833333333333339</c:v>
                </c:pt>
                <c:pt idx="56">
                  <c:v>9.1666666666666679</c:v>
                </c:pt>
                <c:pt idx="57">
                  <c:v>4</c:v>
                </c:pt>
                <c:pt idx="58">
                  <c:v>5.7</c:v>
                </c:pt>
                <c:pt idx="59">
                  <c:v>6.5</c:v>
                </c:pt>
                <c:pt idx="60">
                  <c:v>6.75</c:v>
                </c:pt>
                <c:pt idx="61">
                  <c:v>7</c:v>
                </c:pt>
                <c:pt idx="62">
                  <c:v>5.6666666666666661</c:v>
                </c:pt>
                <c:pt idx="63">
                  <c:v>6.3</c:v>
                </c:pt>
                <c:pt idx="64">
                  <c:v>6.6</c:v>
                </c:pt>
                <c:pt idx="65">
                  <c:v>5.6666666666666661</c:v>
                </c:pt>
                <c:pt idx="66">
                  <c:v>5.125</c:v>
                </c:pt>
                <c:pt idx="67">
                  <c:v>7.5</c:v>
                </c:pt>
                <c:pt idx="68">
                  <c:v>6.5</c:v>
                </c:pt>
                <c:pt idx="69">
                  <c:v>6.55</c:v>
                </c:pt>
                <c:pt idx="70">
                  <c:v>5.05</c:v>
                </c:pt>
                <c:pt idx="71">
                  <c:v>2.916666666666667</c:v>
                </c:pt>
                <c:pt idx="72">
                  <c:v>8</c:v>
                </c:pt>
                <c:pt idx="73">
                  <c:v>3.625</c:v>
                </c:pt>
                <c:pt idx="74">
                  <c:v>7.8333333333333339</c:v>
                </c:pt>
                <c:pt idx="75">
                  <c:v>5.0833333333333339</c:v>
                </c:pt>
                <c:pt idx="76">
                  <c:v>6.6666666666666661</c:v>
                </c:pt>
                <c:pt idx="77">
                  <c:v>7</c:v>
                </c:pt>
                <c:pt idx="78">
                  <c:v>9.25</c:v>
                </c:pt>
                <c:pt idx="79">
                  <c:v>3.625</c:v>
                </c:pt>
                <c:pt idx="80">
                  <c:v>7</c:v>
                </c:pt>
                <c:pt idx="81">
                  <c:v>7.875</c:v>
                </c:pt>
                <c:pt idx="82">
                  <c:v>5</c:v>
                </c:pt>
                <c:pt idx="83">
                  <c:v>7.8333333333333339</c:v>
                </c:pt>
                <c:pt idx="84">
                  <c:v>6.875</c:v>
                </c:pt>
                <c:pt idx="85">
                  <c:v>7.625</c:v>
                </c:pt>
                <c:pt idx="86">
                  <c:v>7.5</c:v>
                </c:pt>
                <c:pt idx="87">
                  <c:v>7.75</c:v>
                </c:pt>
                <c:pt idx="88">
                  <c:v>3.875</c:v>
                </c:pt>
                <c:pt idx="89">
                  <c:v>5.375</c:v>
                </c:pt>
                <c:pt idx="90">
                  <c:v>4.45</c:v>
                </c:pt>
                <c:pt idx="91">
                  <c:v>3.5</c:v>
                </c:pt>
                <c:pt idx="92">
                  <c:v>4.625</c:v>
                </c:pt>
                <c:pt idx="93">
                  <c:v>5.3333333333333339</c:v>
                </c:pt>
                <c:pt idx="94">
                  <c:v>4.333333333333333</c:v>
                </c:pt>
                <c:pt idx="95">
                  <c:v>4.083333333333333</c:v>
                </c:pt>
                <c:pt idx="96">
                  <c:v>4.3333333333333339</c:v>
                </c:pt>
                <c:pt idx="97">
                  <c:v>5.3333333333333339</c:v>
                </c:pt>
                <c:pt idx="98">
                  <c:v>1.95</c:v>
                </c:pt>
                <c:pt idx="99">
                  <c:v>5.0833333333333339</c:v>
                </c:pt>
              </c:numCache>
            </c:numRef>
          </c:xVal>
          <c:yVal>
            <c:numRef>
              <c:f>('13 anys'!$R$2,'13 anys'!$R$4,'13 anys'!$R$7,'13 anys'!$R$10,'13 anys'!$R$12:$R$19,'13 anys'!$R$23:$R$24,'13 anys'!$R$26:$R$30,'13 anys'!$R$32:$R$111,'13 anys'!$R$112)</c:f>
              <c:numCache>
                <c:formatCode>0</c:formatCode>
                <c:ptCount val="100"/>
                <c:pt idx="0">
                  <c:v>7.75</c:v>
                </c:pt>
                <c:pt idx="1">
                  <c:v>8.25</c:v>
                </c:pt>
                <c:pt idx="2">
                  <c:v>9.5</c:v>
                </c:pt>
                <c:pt idx="3">
                  <c:v>6</c:v>
                </c:pt>
                <c:pt idx="4">
                  <c:v>8</c:v>
                </c:pt>
                <c:pt idx="5">
                  <c:v>7.75</c:v>
                </c:pt>
                <c:pt idx="6">
                  <c:v>8</c:v>
                </c:pt>
                <c:pt idx="8">
                  <c:v>7.75</c:v>
                </c:pt>
                <c:pt idx="9">
                  <c:v>6.5</c:v>
                </c:pt>
                <c:pt idx="10">
                  <c:v>6</c:v>
                </c:pt>
                <c:pt idx="11">
                  <c:v>6.5</c:v>
                </c:pt>
                <c:pt idx="12">
                  <c:v>6.5</c:v>
                </c:pt>
                <c:pt idx="13">
                  <c:v>7.5</c:v>
                </c:pt>
                <c:pt idx="14">
                  <c:v>8.25</c:v>
                </c:pt>
                <c:pt idx="15">
                  <c:v>7.5</c:v>
                </c:pt>
                <c:pt idx="16">
                  <c:v>7</c:v>
                </c:pt>
                <c:pt idx="17">
                  <c:v>7.5</c:v>
                </c:pt>
                <c:pt idx="18">
                  <c:v>7.75</c:v>
                </c:pt>
                <c:pt idx="19">
                  <c:v>9</c:v>
                </c:pt>
                <c:pt idx="20">
                  <c:v>5</c:v>
                </c:pt>
                <c:pt idx="21">
                  <c:v>8.25</c:v>
                </c:pt>
                <c:pt idx="22">
                  <c:v>6.75</c:v>
                </c:pt>
                <c:pt idx="23">
                  <c:v>5.75</c:v>
                </c:pt>
                <c:pt idx="24">
                  <c:v>5</c:v>
                </c:pt>
                <c:pt idx="25">
                  <c:v>5</c:v>
                </c:pt>
                <c:pt idx="26">
                  <c:v>7.25</c:v>
                </c:pt>
                <c:pt idx="27">
                  <c:v>5</c:v>
                </c:pt>
                <c:pt idx="28">
                  <c:v>9</c:v>
                </c:pt>
                <c:pt idx="29">
                  <c:v>5.25</c:v>
                </c:pt>
                <c:pt idx="30">
                  <c:v>6.5</c:v>
                </c:pt>
                <c:pt idx="31">
                  <c:v>6.5</c:v>
                </c:pt>
                <c:pt idx="32">
                  <c:v>6.25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3.5</c:v>
                </c:pt>
                <c:pt idx="37">
                  <c:v>5.75</c:v>
                </c:pt>
                <c:pt idx="38">
                  <c:v>8</c:v>
                </c:pt>
                <c:pt idx="39">
                  <c:v>8.75</c:v>
                </c:pt>
                <c:pt idx="40">
                  <c:v>8</c:v>
                </c:pt>
                <c:pt idx="41">
                  <c:v>5.75</c:v>
                </c:pt>
                <c:pt idx="42">
                  <c:v>6</c:v>
                </c:pt>
                <c:pt idx="43">
                  <c:v>5.25</c:v>
                </c:pt>
                <c:pt idx="44">
                  <c:v>5.5</c:v>
                </c:pt>
                <c:pt idx="45">
                  <c:v>5</c:v>
                </c:pt>
                <c:pt idx="46">
                  <c:v>5</c:v>
                </c:pt>
                <c:pt idx="47">
                  <c:v>5.75</c:v>
                </c:pt>
                <c:pt idx="48">
                  <c:v>8.5</c:v>
                </c:pt>
                <c:pt idx="49">
                  <c:v>5</c:v>
                </c:pt>
                <c:pt idx="50">
                  <c:v>6.5</c:v>
                </c:pt>
                <c:pt idx="51">
                  <c:v>8</c:v>
                </c:pt>
                <c:pt idx="52">
                  <c:v>5.25</c:v>
                </c:pt>
                <c:pt idx="53">
                  <c:v>5.5</c:v>
                </c:pt>
                <c:pt idx="54">
                  <c:v>6.25</c:v>
                </c:pt>
                <c:pt idx="55">
                  <c:v>6.5</c:v>
                </c:pt>
                <c:pt idx="56">
                  <c:v>8.5</c:v>
                </c:pt>
                <c:pt idx="57">
                  <c:v>4</c:v>
                </c:pt>
                <c:pt idx="58">
                  <c:v>5.25</c:v>
                </c:pt>
                <c:pt idx="59">
                  <c:v>6.5</c:v>
                </c:pt>
                <c:pt idx="60">
                  <c:v>6.25</c:v>
                </c:pt>
                <c:pt idx="61">
                  <c:v>7</c:v>
                </c:pt>
                <c:pt idx="62">
                  <c:v>5</c:v>
                </c:pt>
                <c:pt idx="63">
                  <c:v>5.75</c:v>
                </c:pt>
                <c:pt idx="64">
                  <c:v>5.25</c:v>
                </c:pt>
                <c:pt idx="65">
                  <c:v>5.25</c:v>
                </c:pt>
                <c:pt idx="66">
                  <c:v>5.25</c:v>
                </c:pt>
                <c:pt idx="67">
                  <c:v>6.5</c:v>
                </c:pt>
                <c:pt idx="68">
                  <c:v>6.25</c:v>
                </c:pt>
                <c:pt idx="69">
                  <c:v>5.25</c:v>
                </c:pt>
                <c:pt idx="70">
                  <c:v>3.5</c:v>
                </c:pt>
                <c:pt idx="71">
                  <c:v>3.75</c:v>
                </c:pt>
                <c:pt idx="72">
                  <c:v>6.5</c:v>
                </c:pt>
                <c:pt idx="73">
                  <c:v>2.75</c:v>
                </c:pt>
                <c:pt idx="74">
                  <c:v>6.25</c:v>
                </c:pt>
                <c:pt idx="75">
                  <c:v>3.75</c:v>
                </c:pt>
                <c:pt idx="76">
                  <c:v>6</c:v>
                </c:pt>
                <c:pt idx="77">
                  <c:v>5.5</c:v>
                </c:pt>
                <c:pt idx="78">
                  <c:v>9.25</c:v>
                </c:pt>
                <c:pt idx="79">
                  <c:v>4.5</c:v>
                </c:pt>
                <c:pt idx="80">
                  <c:v>6.25</c:v>
                </c:pt>
                <c:pt idx="81">
                  <c:v>6.5</c:v>
                </c:pt>
                <c:pt idx="82">
                  <c:v>4.75</c:v>
                </c:pt>
                <c:pt idx="83">
                  <c:v>7</c:v>
                </c:pt>
                <c:pt idx="84">
                  <c:v>6.5</c:v>
                </c:pt>
                <c:pt idx="85">
                  <c:v>6.5</c:v>
                </c:pt>
                <c:pt idx="86">
                  <c:v>7.25</c:v>
                </c:pt>
                <c:pt idx="87">
                  <c:v>6.5</c:v>
                </c:pt>
                <c:pt idx="88">
                  <c:v>4</c:v>
                </c:pt>
                <c:pt idx="89">
                  <c:v>5.5</c:v>
                </c:pt>
                <c:pt idx="90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3.5</c:v>
                </c:pt>
                <c:pt idx="96">
                  <c:v>4.5</c:v>
                </c:pt>
                <c:pt idx="97">
                  <c:v>4</c:v>
                </c:pt>
                <c:pt idx="98">
                  <c:v>1.5</c:v>
                </c:pt>
                <c:pt idx="99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14720"/>
        <c:axId val="77015296"/>
      </c:scatterChart>
      <c:valAx>
        <c:axId val="7701472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77015296"/>
        <c:crosses val="autoZero"/>
        <c:crossBetween val="midCat"/>
        <c:majorUnit val="1"/>
      </c:valAx>
      <c:valAx>
        <c:axId val="7701529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7701472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549209401709402"/>
          <c:y val="0.37878253968253967"/>
          <c:w val="0.2619431922437605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3.1: Mitjana de les notes de les assignatures de LLE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RESULTATS!$P$3:$P$26</c:f>
                <c:numCache>
                  <c:formatCode>General</c:formatCode>
                  <c:ptCount val="24"/>
                  <c:pt idx="0">
                    <c:v>1.3849746430547989</c:v>
                  </c:pt>
                  <c:pt idx="1">
                    <c:v>1.5507614617055419</c:v>
                  </c:pt>
                  <c:pt idx="2">
                    <c:v>1.9186597042541851</c:v>
                  </c:pt>
                  <c:pt idx="3">
                    <c:v>1.63463396961402</c:v>
                  </c:pt>
                  <c:pt idx="4">
                    <c:v>1.1390120652778299</c:v>
                  </c:pt>
                  <c:pt idx="5">
                    <c:v>1.5240105067522829</c:v>
                  </c:pt>
                  <c:pt idx="6">
                    <c:v>1.9230029919248994</c:v>
                  </c:pt>
                  <c:pt idx="7">
                    <c:v>1.5527360067808753</c:v>
                  </c:pt>
                  <c:pt idx="8">
                    <c:v>1.6660713222409373</c:v>
                  </c:pt>
                  <c:pt idx="9">
                    <c:v>0.69121471177759075</c:v>
                  </c:pt>
                  <c:pt idx="10">
                    <c:v>1.9287459503633644</c:v>
                  </c:pt>
                  <c:pt idx="11">
                    <c:v>1.7534328699613884</c:v>
                  </c:pt>
                  <c:pt idx="12">
                    <c:v>1.3221195104830799</c:v>
                  </c:pt>
                  <c:pt idx="13">
                    <c:v>2.6339134382131846</c:v>
                  </c:pt>
                  <c:pt idx="14">
                    <c:v>1.4481905097155416</c:v>
                  </c:pt>
                  <c:pt idx="15">
                    <c:v>1.414041425852516</c:v>
                  </c:pt>
                  <c:pt idx="16">
                    <c:v>1.7870536102928227</c:v>
                  </c:pt>
                  <c:pt idx="17">
                    <c:v>1.0240171439537036</c:v>
                  </c:pt>
                  <c:pt idx="18">
                    <c:v>1.4912266722803151</c:v>
                  </c:pt>
                  <c:pt idx="19">
                    <c:v>1.739273098916476</c:v>
                  </c:pt>
                  <c:pt idx="20">
                    <c:v>1.4038495826810173</c:v>
                  </c:pt>
                  <c:pt idx="21">
                    <c:v>0.71232535221442717</c:v>
                  </c:pt>
                  <c:pt idx="22">
                    <c:v>1.7042684998160813</c:v>
                  </c:pt>
                  <c:pt idx="23">
                    <c:v>1.53859094897315</c:v>
                  </c:pt>
                </c:numCache>
              </c:numRef>
            </c:plus>
            <c:minus>
              <c:numRef>
                <c:f>RESULTATS!$P$3:$P$26</c:f>
                <c:numCache>
                  <c:formatCode>General</c:formatCode>
                  <c:ptCount val="24"/>
                  <c:pt idx="0">
                    <c:v>1.3849746430547989</c:v>
                  </c:pt>
                  <c:pt idx="1">
                    <c:v>1.5507614617055419</c:v>
                  </c:pt>
                  <c:pt idx="2">
                    <c:v>1.9186597042541851</c:v>
                  </c:pt>
                  <c:pt idx="3">
                    <c:v>1.63463396961402</c:v>
                  </c:pt>
                  <c:pt idx="4">
                    <c:v>1.1390120652778299</c:v>
                  </c:pt>
                  <c:pt idx="5">
                    <c:v>1.5240105067522829</c:v>
                  </c:pt>
                  <c:pt idx="6">
                    <c:v>1.9230029919248994</c:v>
                  </c:pt>
                  <c:pt idx="7">
                    <c:v>1.5527360067808753</c:v>
                  </c:pt>
                  <c:pt idx="8">
                    <c:v>1.6660713222409373</c:v>
                  </c:pt>
                  <c:pt idx="9">
                    <c:v>0.69121471177759075</c:v>
                  </c:pt>
                  <c:pt idx="10">
                    <c:v>1.9287459503633644</c:v>
                  </c:pt>
                  <c:pt idx="11">
                    <c:v>1.7534328699613884</c:v>
                  </c:pt>
                  <c:pt idx="12">
                    <c:v>1.3221195104830799</c:v>
                  </c:pt>
                  <c:pt idx="13">
                    <c:v>2.6339134382131846</c:v>
                  </c:pt>
                  <c:pt idx="14">
                    <c:v>1.4481905097155416</c:v>
                  </c:pt>
                  <c:pt idx="15">
                    <c:v>1.414041425852516</c:v>
                  </c:pt>
                  <c:pt idx="16">
                    <c:v>1.7870536102928227</c:v>
                  </c:pt>
                  <c:pt idx="17">
                    <c:v>1.0240171439537036</c:v>
                  </c:pt>
                  <c:pt idx="18">
                    <c:v>1.4912266722803151</c:v>
                  </c:pt>
                  <c:pt idx="19">
                    <c:v>1.739273098916476</c:v>
                  </c:pt>
                  <c:pt idx="20">
                    <c:v>1.4038495826810173</c:v>
                  </c:pt>
                  <c:pt idx="21">
                    <c:v>0.71232535221442717</c:v>
                  </c:pt>
                  <c:pt idx="22">
                    <c:v>1.7042684998160813</c:v>
                  </c:pt>
                  <c:pt idx="23">
                    <c:v>1.53859094897315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RESULTATS!$O$3:$O$26</c:f>
              <c:numCache>
                <c:formatCode>0.00</c:formatCode>
                <c:ptCount val="24"/>
                <c:pt idx="0">
                  <c:v>8.6041666666666661</c:v>
                </c:pt>
                <c:pt idx="1">
                  <c:v>7.0750000000000002</c:v>
                </c:pt>
                <c:pt idx="2">
                  <c:v>7.0076923076923068</c:v>
                </c:pt>
                <c:pt idx="3">
                  <c:v>6.3202127659574474</c:v>
                </c:pt>
                <c:pt idx="4">
                  <c:v>8.2083333333333339</c:v>
                </c:pt>
                <c:pt idx="5">
                  <c:v>7.9749999999999996</c:v>
                </c:pt>
                <c:pt idx="6">
                  <c:v>6.0740310077519393</c:v>
                </c:pt>
                <c:pt idx="7">
                  <c:v>5.3643790849673199</c:v>
                </c:pt>
                <c:pt idx="8">
                  <c:v>8.2916666666666661</c:v>
                </c:pt>
                <c:pt idx="9">
                  <c:v>6.8</c:v>
                </c:pt>
                <c:pt idx="10">
                  <c:v>5.603741496598639</c:v>
                </c:pt>
                <c:pt idx="11">
                  <c:v>5.6337719298245617</c:v>
                </c:pt>
                <c:pt idx="12">
                  <c:v>8.0266666666666673</c:v>
                </c:pt>
                <c:pt idx="13">
                  <c:v>7.25</c:v>
                </c:pt>
                <c:pt idx="14">
                  <c:v>6.811627906976744</c:v>
                </c:pt>
                <c:pt idx="15">
                  <c:v>6.3684523809523821</c:v>
                </c:pt>
                <c:pt idx="16">
                  <c:v>7.9545454545454541</c:v>
                </c:pt>
                <c:pt idx="17">
                  <c:v>8.0833333333333339</c:v>
                </c:pt>
                <c:pt idx="18">
                  <c:v>7.3046296296296287</c:v>
                </c:pt>
                <c:pt idx="19">
                  <c:v>6.0420454545454536</c:v>
                </c:pt>
                <c:pt idx="20">
                  <c:v>7.8666666666666663</c:v>
                </c:pt>
                <c:pt idx="21">
                  <c:v>7.2777777777777777</c:v>
                </c:pt>
                <c:pt idx="22">
                  <c:v>7.2798245614035073</c:v>
                </c:pt>
                <c:pt idx="23">
                  <c:v>6.5766666666666662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304640"/>
        <c:axId val="135909312"/>
      </c:barChart>
      <c:catAx>
        <c:axId val="136304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5909312"/>
        <c:crosses val="autoZero"/>
        <c:auto val="1"/>
        <c:lblAlgn val="ctr"/>
        <c:lblOffset val="100"/>
        <c:noMultiLvlLbl val="0"/>
      </c:catAx>
      <c:valAx>
        <c:axId val="13590931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304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3.6: Mitjana de les notes de les assignatures de CIE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RESULTATS!$AE$3:$AE$26</c:f>
                <c:numCache>
                  <c:formatCode>General</c:formatCode>
                  <c:ptCount val="24"/>
                  <c:pt idx="0">
                    <c:v>1.4749478737090089</c:v>
                  </c:pt>
                  <c:pt idx="1">
                    <c:v>1.3608276348795376</c:v>
                  </c:pt>
                  <c:pt idx="2">
                    <c:v>1.8660266609363421</c:v>
                  </c:pt>
                  <c:pt idx="3">
                    <c:v>1.7847844498506882</c:v>
                  </c:pt>
                  <c:pt idx="4">
                    <c:v>1.0176007879499522</c:v>
                  </c:pt>
                  <c:pt idx="5">
                    <c:v>1.4346892811104888</c:v>
                  </c:pt>
                  <c:pt idx="6">
                    <c:v>1.6244806192226386</c:v>
                  </c:pt>
                  <c:pt idx="7">
                    <c:v>1.4564161353073761</c:v>
                  </c:pt>
                  <c:pt idx="8">
                    <c:v>1.5683817866104632</c:v>
                  </c:pt>
                  <c:pt idx="9">
                    <c:v>0.48088460154178364</c:v>
                  </c:pt>
                  <c:pt idx="10">
                    <c:v>1.6757855343180039</c:v>
                  </c:pt>
                  <c:pt idx="11">
                    <c:v>1.7334316930507927</c:v>
                  </c:pt>
                  <c:pt idx="12">
                    <c:v>1.6346933113652333</c:v>
                  </c:pt>
                  <c:pt idx="13">
                    <c:v>2.5372228912730548</c:v>
                  </c:pt>
                  <c:pt idx="14">
                    <c:v>1.488708991186829</c:v>
                  </c:pt>
                  <c:pt idx="15">
                    <c:v>1.6445289017350726</c:v>
                  </c:pt>
                  <c:pt idx="16">
                    <c:v>2.0810290286735103</c:v>
                  </c:pt>
                  <c:pt idx="17">
                    <c:v>1.231107225224513</c:v>
                  </c:pt>
                  <c:pt idx="18">
                    <c:v>1.4491229817177558</c:v>
                  </c:pt>
                  <c:pt idx="19">
                    <c:v>1.7434383491055165</c:v>
                  </c:pt>
                  <c:pt idx="20">
                    <c:v>1.2681225968473711</c:v>
                  </c:pt>
                  <c:pt idx="21">
                    <c:v>1.4385563751360002</c:v>
                  </c:pt>
                  <c:pt idx="22">
                    <c:v>1.455885701077926</c:v>
                  </c:pt>
                  <c:pt idx="23">
                    <c:v>1.5319354112295402</c:v>
                  </c:pt>
                </c:numCache>
              </c:numRef>
            </c:plus>
            <c:minus>
              <c:numRef>
                <c:f>RESULTATS!$AE$3:$AE$26</c:f>
                <c:numCache>
                  <c:formatCode>General</c:formatCode>
                  <c:ptCount val="24"/>
                  <c:pt idx="0">
                    <c:v>1.4749478737090089</c:v>
                  </c:pt>
                  <c:pt idx="1">
                    <c:v>1.3608276348795376</c:v>
                  </c:pt>
                  <c:pt idx="2">
                    <c:v>1.8660266609363421</c:v>
                  </c:pt>
                  <c:pt idx="3">
                    <c:v>1.7847844498506882</c:v>
                  </c:pt>
                  <c:pt idx="4">
                    <c:v>1.0176007879499522</c:v>
                  </c:pt>
                  <c:pt idx="5">
                    <c:v>1.4346892811104888</c:v>
                  </c:pt>
                  <c:pt idx="6">
                    <c:v>1.6244806192226386</c:v>
                  </c:pt>
                  <c:pt idx="7">
                    <c:v>1.4564161353073761</c:v>
                  </c:pt>
                  <c:pt idx="8">
                    <c:v>1.5683817866104632</c:v>
                  </c:pt>
                  <c:pt idx="9">
                    <c:v>0.48088460154178364</c:v>
                  </c:pt>
                  <c:pt idx="10">
                    <c:v>1.6757855343180039</c:v>
                  </c:pt>
                  <c:pt idx="11">
                    <c:v>1.7334316930507927</c:v>
                  </c:pt>
                  <c:pt idx="12">
                    <c:v>1.6346933113652333</c:v>
                  </c:pt>
                  <c:pt idx="13">
                    <c:v>2.5372228912730548</c:v>
                  </c:pt>
                  <c:pt idx="14">
                    <c:v>1.488708991186829</c:v>
                  </c:pt>
                  <c:pt idx="15">
                    <c:v>1.6445289017350726</c:v>
                  </c:pt>
                  <c:pt idx="16">
                    <c:v>2.0810290286735103</c:v>
                  </c:pt>
                  <c:pt idx="17">
                    <c:v>1.231107225224513</c:v>
                  </c:pt>
                  <c:pt idx="18">
                    <c:v>1.4491229817177558</c:v>
                  </c:pt>
                  <c:pt idx="19">
                    <c:v>1.7434383491055165</c:v>
                  </c:pt>
                  <c:pt idx="20">
                    <c:v>1.2681225968473711</c:v>
                  </c:pt>
                  <c:pt idx="21">
                    <c:v>1.4385563751360002</c:v>
                  </c:pt>
                  <c:pt idx="22">
                    <c:v>1.455885701077926</c:v>
                  </c:pt>
                  <c:pt idx="23">
                    <c:v>1.5319354112295402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RESULTATS!$AD$3:$AD$26</c:f>
              <c:numCache>
                <c:formatCode>0.00</c:formatCode>
                <c:ptCount val="24"/>
                <c:pt idx="0">
                  <c:v>8.15625</c:v>
                </c:pt>
                <c:pt idx="1">
                  <c:v>7.3611111111111116</c:v>
                </c:pt>
                <c:pt idx="2">
                  <c:v>6.7660256410256414</c:v>
                </c:pt>
                <c:pt idx="3">
                  <c:v>6.1959219858156027</c:v>
                </c:pt>
                <c:pt idx="4">
                  <c:v>7.5625</c:v>
                </c:pt>
                <c:pt idx="5">
                  <c:v>7.4</c:v>
                </c:pt>
                <c:pt idx="6">
                  <c:v>5.9642857142857144</c:v>
                </c:pt>
                <c:pt idx="7">
                  <c:v>5.5049999999999999</c:v>
                </c:pt>
                <c:pt idx="8">
                  <c:v>7.6875</c:v>
                </c:pt>
                <c:pt idx="9">
                  <c:v>6.95</c:v>
                </c:pt>
                <c:pt idx="10">
                  <c:v>5.3401360544217695</c:v>
                </c:pt>
                <c:pt idx="11">
                  <c:v>5.7604166666666661</c:v>
                </c:pt>
                <c:pt idx="12">
                  <c:v>7.3833333333333329</c:v>
                </c:pt>
                <c:pt idx="13">
                  <c:v>7.25</c:v>
                </c:pt>
                <c:pt idx="14">
                  <c:v>6.0872093023255811</c:v>
                </c:pt>
                <c:pt idx="15">
                  <c:v>6.041666666666667</c:v>
                </c:pt>
                <c:pt idx="16">
                  <c:v>7.3522727272727275</c:v>
                </c:pt>
                <c:pt idx="17">
                  <c:v>7.125</c:v>
                </c:pt>
                <c:pt idx="18">
                  <c:v>6.5069444444444446</c:v>
                </c:pt>
                <c:pt idx="19">
                  <c:v>6.0104166666666679</c:v>
                </c:pt>
                <c:pt idx="20">
                  <c:v>7.3571428571428568</c:v>
                </c:pt>
                <c:pt idx="21">
                  <c:v>7.3333333333333339</c:v>
                </c:pt>
                <c:pt idx="22">
                  <c:v>6.496666666666667</c:v>
                </c:pt>
                <c:pt idx="23">
                  <c:v>6.7303921568627461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625664"/>
        <c:axId val="135911040"/>
      </c:barChart>
      <c:catAx>
        <c:axId val="128625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5911040"/>
        <c:crosses val="autoZero"/>
        <c:auto val="1"/>
        <c:lblAlgn val="ctr"/>
        <c:lblOffset val="100"/>
        <c:noMultiLvlLbl val="0"/>
      </c:catAx>
      <c:valAx>
        <c:axId val="13591104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8625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3.4: Mitjana de les notes de les assignatures de CAB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RESULTATS!$Y$3:$Y$26</c:f>
                <c:numCache>
                  <c:formatCode>General</c:formatCode>
                  <c:ptCount val="24"/>
                  <c:pt idx="0">
                    <c:v>1.8516401995451028</c:v>
                  </c:pt>
                  <c:pt idx="1">
                    <c:v>1.6020819787597209</c:v>
                  </c:pt>
                  <c:pt idx="2">
                    <c:v>1.7011835893141929</c:v>
                  </c:pt>
                  <c:pt idx="3">
                    <c:v>1.7564470908566319</c:v>
                  </c:pt>
                  <c:pt idx="4">
                    <c:v>1.08362466945083</c:v>
                  </c:pt>
                  <c:pt idx="5">
                    <c:v>1.4944341180973273</c:v>
                  </c:pt>
                  <c:pt idx="6">
                    <c:v>1.6452162025332153</c:v>
                  </c:pt>
                  <c:pt idx="7">
                    <c:v>1.482000853782562</c:v>
                  </c:pt>
                  <c:pt idx="8">
                    <c:v>1.927248223318863</c:v>
                  </c:pt>
                  <c:pt idx="9">
                    <c:v>0.44721359549995793</c:v>
                  </c:pt>
                  <c:pt idx="10">
                    <c:v>1.8819316317727024</c:v>
                  </c:pt>
                  <c:pt idx="11">
                    <c:v>2.0324293913366902</c:v>
                  </c:pt>
                  <c:pt idx="12">
                    <c:v>1.8165902124584943</c:v>
                  </c:pt>
                  <c:pt idx="13">
                    <c:v>3</c:v>
                  </c:pt>
                  <c:pt idx="14">
                    <c:v>1.6488527505917552</c:v>
                  </c:pt>
                  <c:pt idx="15">
                    <c:v>1.9690058727652713</c:v>
                  </c:pt>
                  <c:pt idx="16">
                    <c:v>1.5735915849388851</c:v>
                  </c:pt>
                  <c:pt idx="17">
                    <c:v>1.7320508075688772</c:v>
                  </c:pt>
                  <c:pt idx="18">
                    <c:v>1.181152806041416</c:v>
                  </c:pt>
                  <c:pt idx="19">
                    <c:v>1.8024797207375129</c:v>
                  </c:pt>
                  <c:pt idx="20">
                    <c:v>1.9148542155126762</c:v>
                  </c:pt>
                  <c:pt idx="21">
                    <c:v>1.707825127659933</c:v>
                  </c:pt>
                  <c:pt idx="22">
                    <c:v>1.6051831369740359</c:v>
                  </c:pt>
                  <c:pt idx="23">
                    <c:v>1.6525841832592438</c:v>
                  </c:pt>
                </c:numCache>
              </c:numRef>
            </c:plus>
            <c:minus>
              <c:numRef>
                <c:f>RESULTATS!$Y$3:$Y$26</c:f>
                <c:numCache>
                  <c:formatCode>General</c:formatCode>
                  <c:ptCount val="24"/>
                  <c:pt idx="0">
                    <c:v>1.8516401995451028</c:v>
                  </c:pt>
                  <c:pt idx="1">
                    <c:v>1.6020819787597209</c:v>
                  </c:pt>
                  <c:pt idx="2">
                    <c:v>1.7011835893141929</c:v>
                  </c:pt>
                  <c:pt idx="3">
                    <c:v>1.7564470908566319</c:v>
                  </c:pt>
                  <c:pt idx="4">
                    <c:v>1.08362466945083</c:v>
                  </c:pt>
                  <c:pt idx="5">
                    <c:v>1.4944341180973273</c:v>
                  </c:pt>
                  <c:pt idx="6">
                    <c:v>1.6452162025332153</c:v>
                  </c:pt>
                  <c:pt idx="7">
                    <c:v>1.482000853782562</c:v>
                  </c:pt>
                  <c:pt idx="8">
                    <c:v>1.927248223318863</c:v>
                  </c:pt>
                  <c:pt idx="9">
                    <c:v>0.44721359549995793</c:v>
                  </c:pt>
                  <c:pt idx="10">
                    <c:v>1.8819316317727024</c:v>
                  </c:pt>
                  <c:pt idx="11">
                    <c:v>2.0324293913366902</c:v>
                  </c:pt>
                  <c:pt idx="12">
                    <c:v>1.8165902124584943</c:v>
                  </c:pt>
                  <c:pt idx="13">
                    <c:v>3</c:v>
                  </c:pt>
                  <c:pt idx="14">
                    <c:v>1.6488527505917552</c:v>
                  </c:pt>
                  <c:pt idx="15">
                    <c:v>1.9690058727652713</c:v>
                  </c:pt>
                  <c:pt idx="16">
                    <c:v>1.5735915849388851</c:v>
                  </c:pt>
                  <c:pt idx="17">
                    <c:v>1.7320508075688772</c:v>
                  </c:pt>
                  <c:pt idx="18">
                    <c:v>1.181152806041416</c:v>
                  </c:pt>
                  <c:pt idx="19">
                    <c:v>1.8024797207375129</c:v>
                  </c:pt>
                  <c:pt idx="20">
                    <c:v>1.9148542155126762</c:v>
                  </c:pt>
                  <c:pt idx="21">
                    <c:v>1.707825127659933</c:v>
                  </c:pt>
                  <c:pt idx="22">
                    <c:v>1.6051831369740359</c:v>
                  </c:pt>
                  <c:pt idx="23">
                    <c:v>1.6525841832592438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RESULTATS!$X$3:$X$26</c:f>
              <c:numCache>
                <c:formatCode>0.00</c:formatCode>
                <c:ptCount val="24"/>
                <c:pt idx="0">
                  <c:v>8</c:v>
                </c:pt>
                <c:pt idx="1">
                  <c:v>7.166666666666667</c:v>
                </c:pt>
                <c:pt idx="2">
                  <c:v>6.3947368421052628</c:v>
                </c:pt>
                <c:pt idx="3">
                  <c:v>5.957446808510638</c:v>
                </c:pt>
                <c:pt idx="4">
                  <c:v>7.416666666666667</c:v>
                </c:pt>
                <c:pt idx="5">
                  <c:v>7.3</c:v>
                </c:pt>
                <c:pt idx="6">
                  <c:v>5.6904761904761907</c:v>
                </c:pt>
                <c:pt idx="7">
                  <c:v>5.26</c:v>
                </c:pt>
                <c:pt idx="8">
                  <c:v>7.5</c:v>
                </c:pt>
                <c:pt idx="9">
                  <c:v>6.8</c:v>
                </c:pt>
                <c:pt idx="10">
                  <c:v>5</c:v>
                </c:pt>
                <c:pt idx="11">
                  <c:v>5.35</c:v>
                </c:pt>
                <c:pt idx="12">
                  <c:v>7.4</c:v>
                </c:pt>
                <c:pt idx="13">
                  <c:v>7</c:v>
                </c:pt>
                <c:pt idx="14">
                  <c:v>5.7441860465116283</c:v>
                </c:pt>
                <c:pt idx="15">
                  <c:v>5.3928571428571432</c:v>
                </c:pt>
                <c:pt idx="16">
                  <c:v>7.1428571428571432</c:v>
                </c:pt>
                <c:pt idx="17">
                  <c:v>6</c:v>
                </c:pt>
                <c:pt idx="18">
                  <c:v>5.8292682926829267</c:v>
                </c:pt>
                <c:pt idx="19">
                  <c:v>5.6842105263157894</c:v>
                </c:pt>
                <c:pt idx="20">
                  <c:v>7.5</c:v>
                </c:pt>
                <c:pt idx="21">
                  <c:v>6.75</c:v>
                </c:pt>
                <c:pt idx="22">
                  <c:v>6.4375</c:v>
                </c:pt>
                <c:pt idx="23">
                  <c:v>6.6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3296"/>
        <c:axId val="135912768"/>
      </c:barChart>
      <c:catAx>
        <c:axId val="136503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912768"/>
        <c:crosses val="autoZero"/>
        <c:auto val="1"/>
        <c:lblAlgn val="ctr"/>
        <c:lblOffset val="100"/>
        <c:noMultiLvlLbl val="0"/>
      </c:catAx>
      <c:valAx>
        <c:axId val="13591276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3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3.7: Mitjana de les notes globals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73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12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RESULTATS!$AH$3:$AH$26</c:f>
                <c:numCache>
                  <c:formatCode>General</c:formatCode>
                  <c:ptCount val="24"/>
                  <c:pt idx="0">
                    <c:v>1.2858826805263435</c:v>
                  </c:pt>
                  <c:pt idx="1">
                    <c:v>0.87379620308556749</c:v>
                  </c:pt>
                  <c:pt idx="2">
                    <c:v>1.7750058672149454</c:v>
                  </c:pt>
                  <c:pt idx="3">
                    <c:v>1.6372255149807204</c:v>
                  </c:pt>
                  <c:pt idx="4">
                    <c:v>0.91994292271891698</c:v>
                  </c:pt>
                  <c:pt idx="5">
                    <c:v>1.2102619705761375</c:v>
                  </c:pt>
                  <c:pt idx="6">
                    <c:v>1.6827230211281259</c:v>
                  </c:pt>
                  <c:pt idx="7">
                    <c:v>1.4179038463175022</c:v>
                  </c:pt>
                  <c:pt idx="8">
                    <c:v>1.1328505569688476</c:v>
                  </c:pt>
                  <c:pt idx="9">
                    <c:v>0.2985061184930351</c:v>
                  </c:pt>
                  <c:pt idx="10">
                    <c:v>1.4498074796606919</c:v>
                  </c:pt>
                  <c:pt idx="11">
                    <c:v>1.1512753226875414</c:v>
                  </c:pt>
                  <c:pt idx="12">
                    <c:v>0.87959463868026311</c:v>
                  </c:pt>
                  <c:pt idx="13">
                    <c:v>1.9509316387970304</c:v>
                  </c:pt>
                  <c:pt idx="14">
                    <c:v>1.1430814043448814</c:v>
                  </c:pt>
                  <c:pt idx="15">
                    <c:v>1.1034542040280373</c:v>
                  </c:pt>
                  <c:pt idx="16">
                    <c:v>1.4343041990294496</c:v>
                  </c:pt>
                  <c:pt idx="17">
                    <c:v>0.5380936285502913</c:v>
                  </c:pt>
                  <c:pt idx="18">
                    <c:v>0.94454917032375352</c:v>
                  </c:pt>
                  <c:pt idx="19">
                    <c:v>1.3946162242885147</c:v>
                  </c:pt>
                  <c:pt idx="20">
                    <c:v>0.74996435835358521</c:v>
                  </c:pt>
                  <c:pt idx="21">
                    <c:v>0.66417962989037671</c:v>
                  </c:pt>
                  <c:pt idx="22">
                    <c:v>1.4237075812926618</c:v>
                  </c:pt>
                  <c:pt idx="23">
                    <c:v>1.3481319433992647</c:v>
                  </c:pt>
                </c:numCache>
              </c:numRef>
            </c:plus>
            <c:minus>
              <c:numRef>
                <c:f>RESULTATS!$AH$3:$AH$26</c:f>
                <c:numCache>
                  <c:formatCode>General</c:formatCode>
                  <c:ptCount val="24"/>
                  <c:pt idx="0">
                    <c:v>1.2858826805263435</c:v>
                  </c:pt>
                  <c:pt idx="1">
                    <c:v>0.87379620308556749</c:v>
                  </c:pt>
                  <c:pt idx="2">
                    <c:v>1.7750058672149454</c:v>
                  </c:pt>
                  <c:pt idx="3">
                    <c:v>1.6372255149807204</c:v>
                  </c:pt>
                  <c:pt idx="4">
                    <c:v>0.91994292271891698</c:v>
                  </c:pt>
                  <c:pt idx="5">
                    <c:v>1.2102619705761375</c:v>
                  </c:pt>
                  <c:pt idx="6">
                    <c:v>1.6827230211281259</c:v>
                  </c:pt>
                  <c:pt idx="7">
                    <c:v>1.4179038463175022</c:v>
                  </c:pt>
                  <c:pt idx="8">
                    <c:v>1.1328505569688476</c:v>
                  </c:pt>
                  <c:pt idx="9">
                    <c:v>0.2985061184930351</c:v>
                  </c:pt>
                  <c:pt idx="10">
                    <c:v>1.4498074796606919</c:v>
                  </c:pt>
                  <c:pt idx="11">
                    <c:v>1.1512753226875414</c:v>
                  </c:pt>
                  <c:pt idx="12">
                    <c:v>0.87959463868026311</c:v>
                  </c:pt>
                  <c:pt idx="13">
                    <c:v>1.9509316387970304</c:v>
                  </c:pt>
                  <c:pt idx="14">
                    <c:v>1.1430814043448814</c:v>
                  </c:pt>
                  <c:pt idx="15">
                    <c:v>1.1034542040280373</c:v>
                  </c:pt>
                  <c:pt idx="16">
                    <c:v>1.4343041990294496</c:v>
                  </c:pt>
                  <c:pt idx="17">
                    <c:v>0.5380936285502913</c:v>
                  </c:pt>
                  <c:pt idx="18">
                    <c:v>0.94454917032375352</c:v>
                  </c:pt>
                  <c:pt idx="19">
                    <c:v>1.3946162242885147</c:v>
                  </c:pt>
                  <c:pt idx="20">
                    <c:v>0.74996435835358521</c:v>
                  </c:pt>
                  <c:pt idx="21">
                    <c:v>0.66417962989037671</c:v>
                  </c:pt>
                  <c:pt idx="22">
                    <c:v>1.4237075812926618</c:v>
                  </c:pt>
                  <c:pt idx="23">
                    <c:v>1.3481319433992647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RESULTATS!$AG$3:$AG$26</c:f>
              <c:numCache>
                <c:formatCode>0.00</c:formatCode>
                <c:ptCount val="24"/>
                <c:pt idx="0">
                  <c:v>8.4027777777777768</c:v>
                </c:pt>
                <c:pt idx="1">
                  <c:v>7.4106481481481481</c:v>
                </c:pt>
                <c:pt idx="2">
                  <c:v>7.1579059829059819</c:v>
                </c:pt>
                <c:pt idx="3">
                  <c:v>6.797030141843968</c:v>
                </c:pt>
                <c:pt idx="4">
                  <c:v>7.7395833333333321</c:v>
                </c:pt>
                <c:pt idx="5">
                  <c:v>7.4468750000000004</c:v>
                </c:pt>
                <c:pt idx="6">
                  <c:v>6.1419735142118865</c:v>
                </c:pt>
                <c:pt idx="7">
                  <c:v>5.6703431372549007</c:v>
                </c:pt>
                <c:pt idx="8">
                  <c:v>7.6380208333333321</c:v>
                </c:pt>
                <c:pt idx="9">
                  <c:v>7.0125000000000002</c:v>
                </c:pt>
                <c:pt idx="10">
                  <c:v>6.0731859410430848</c:v>
                </c:pt>
                <c:pt idx="11">
                  <c:v>6.3166666666666673</c:v>
                </c:pt>
                <c:pt idx="12">
                  <c:v>8.0516666666666659</c:v>
                </c:pt>
                <c:pt idx="13">
                  <c:v>7.5972222222222214</c:v>
                </c:pt>
                <c:pt idx="14">
                  <c:v>7.0916602067183447</c:v>
                </c:pt>
                <c:pt idx="15">
                  <c:v>6.9849950396825387</c:v>
                </c:pt>
                <c:pt idx="16">
                  <c:v>7.938131313131314</c:v>
                </c:pt>
                <c:pt idx="17">
                  <c:v>7.7222222222222223</c:v>
                </c:pt>
                <c:pt idx="18">
                  <c:v>7.3022376543209884</c:v>
                </c:pt>
                <c:pt idx="19">
                  <c:v>6.6446563852813831</c:v>
                </c:pt>
                <c:pt idx="20">
                  <c:v>8.2618055555555561</c:v>
                </c:pt>
                <c:pt idx="21">
                  <c:v>8.2210648148148167</c:v>
                </c:pt>
                <c:pt idx="22">
                  <c:v>7.4967313218390803</c:v>
                </c:pt>
                <c:pt idx="23">
                  <c:v>7.005937499999999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3808"/>
        <c:axId val="136857280"/>
      </c:barChart>
      <c:catAx>
        <c:axId val="13650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857280"/>
        <c:crosses val="autoZero"/>
        <c:auto val="1"/>
        <c:lblAlgn val="ctr"/>
        <c:lblOffset val="100"/>
        <c:noMultiLvlLbl val="0"/>
      </c:catAx>
      <c:valAx>
        <c:axId val="13685728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3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3.2: Mitjana de les notes de les assignatures de CSC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RESULTATS!$S$3:$S$26</c:f>
                <c:numCache>
                  <c:formatCode>General</c:formatCode>
                  <c:ptCount val="24"/>
                  <c:pt idx="0">
                    <c:v>1.3887301496588271</c:v>
                  </c:pt>
                  <c:pt idx="1">
                    <c:v>1.7511900715418252</c:v>
                  </c:pt>
                  <c:pt idx="2">
                    <c:v>2.0795009796401454</c:v>
                  </c:pt>
                  <c:pt idx="3">
                    <c:v>1.8704578038356534</c:v>
                  </c:pt>
                  <c:pt idx="4">
                    <c:v>1.6213537179739266</c:v>
                  </c:pt>
                  <c:pt idx="5">
                    <c:v>1.5055453054181611</c:v>
                  </c:pt>
                  <c:pt idx="6">
                    <c:v>1.7641496982840947</c:v>
                  </c:pt>
                  <c:pt idx="7">
                    <c:v>1.4535026893773568</c:v>
                  </c:pt>
                  <c:pt idx="8">
                    <c:v>0.72886898685566259</c:v>
                  </c:pt>
                  <c:pt idx="9">
                    <c:v>0.27386127875258309</c:v>
                  </c:pt>
                  <c:pt idx="10">
                    <c:v>1.5157197836622145</c:v>
                  </c:pt>
                  <c:pt idx="11">
                    <c:v>1.176237582565747</c:v>
                  </c:pt>
                  <c:pt idx="12">
                    <c:v>0.97467943448089789</c:v>
                  </c:pt>
                  <c:pt idx="13">
                    <c:v>2.0207259421636889</c:v>
                  </c:pt>
                  <c:pt idx="14">
                    <c:v>0.95944913135554988</c:v>
                  </c:pt>
                  <c:pt idx="15">
                    <c:v>1.2175687023628472</c:v>
                  </c:pt>
                  <c:pt idx="16">
                    <c:v>2.2411441882947369</c:v>
                  </c:pt>
                  <c:pt idx="17">
                    <c:v>0.57735026918962584</c:v>
                  </c:pt>
                  <c:pt idx="18">
                    <c:v>1.7653742707164839</c:v>
                  </c:pt>
                  <c:pt idx="19">
                    <c:v>2.3061692750952769</c:v>
                  </c:pt>
                  <c:pt idx="20">
                    <c:v>1.1966802625570663</c:v>
                  </c:pt>
                  <c:pt idx="21">
                    <c:v>0.81649658092772603</c:v>
                  </c:pt>
                  <c:pt idx="22">
                    <c:v>1.7819548188454566</c:v>
                  </c:pt>
                  <c:pt idx="23">
                    <c:v>1.5605522047534011</c:v>
                  </c:pt>
                </c:numCache>
              </c:numRef>
            </c:plus>
            <c:minus>
              <c:numRef>
                <c:f>RESULTATS!$S$3:$S$26</c:f>
                <c:numCache>
                  <c:formatCode>General</c:formatCode>
                  <c:ptCount val="24"/>
                  <c:pt idx="0">
                    <c:v>1.3887301496588271</c:v>
                  </c:pt>
                  <c:pt idx="1">
                    <c:v>1.7511900715418252</c:v>
                  </c:pt>
                  <c:pt idx="2">
                    <c:v>2.0795009796401454</c:v>
                  </c:pt>
                  <c:pt idx="3">
                    <c:v>1.8704578038356534</c:v>
                  </c:pt>
                  <c:pt idx="4">
                    <c:v>1.6213537179739266</c:v>
                  </c:pt>
                  <c:pt idx="5">
                    <c:v>1.5055453054181611</c:v>
                  </c:pt>
                  <c:pt idx="6">
                    <c:v>1.7641496982840947</c:v>
                  </c:pt>
                  <c:pt idx="7">
                    <c:v>1.4535026893773568</c:v>
                  </c:pt>
                  <c:pt idx="8">
                    <c:v>0.72886898685566259</c:v>
                  </c:pt>
                  <c:pt idx="9">
                    <c:v>0.27386127875258309</c:v>
                  </c:pt>
                  <c:pt idx="10">
                    <c:v>1.5157197836622145</c:v>
                  </c:pt>
                  <c:pt idx="11">
                    <c:v>1.176237582565747</c:v>
                  </c:pt>
                  <c:pt idx="12">
                    <c:v>0.97467943448089789</c:v>
                  </c:pt>
                  <c:pt idx="13">
                    <c:v>2.0207259421636889</c:v>
                  </c:pt>
                  <c:pt idx="14">
                    <c:v>0.95944913135554988</c:v>
                  </c:pt>
                  <c:pt idx="15">
                    <c:v>1.2175687023628472</c:v>
                  </c:pt>
                  <c:pt idx="16">
                    <c:v>2.2411441882947369</c:v>
                  </c:pt>
                  <c:pt idx="17">
                    <c:v>0.57735026918962584</c:v>
                  </c:pt>
                  <c:pt idx="18">
                    <c:v>1.7653742707164839</c:v>
                  </c:pt>
                  <c:pt idx="19">
                    <c:v>2.3061692750952769</c:v>
                  </c:pt>
                  <c:pt idx="20">
                    <c:v>1.1966802625570663</c:v>
                  </c:pt>
                  <c:pt idx="21">
                    <c:v>0.81649658092772603</c:v>
                  </c:pt>
                  <c:pt idx="22">
                    <c:v>1.7819548188454566</c:v>
                  </c:pt>
                  <c:pt idx="23">
                    <c:v>1.5605522047534011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RESULTATS!$R$3:$R$26</c:f>
              <c:numCache>
                <c:formatCode>0.00</c:formatCode>
                <c:ptCount val="24"/>
                <c:pt idx="0">
                  <c:v>8.75</c:v>
                </c:pt>
                <c:pt idx="1">
                  <c:v>7.333333333333333</c:v>
                </c:pt>
                <c:pt idx="2">
                  <c:v>7</c:v>
                </c:pt>
                <c:pt idx="3">
                  <c:v>6.2553191489361701</c:v>
                </c:pt>
                <c:pt idx="4">
                  <c:v>7.416666666666667</c:v>
                </c:pt>
                <c:pt idx="5">
                  <c:v>7.6</c:v>
                </c:pt>
                <c:pt idx="6">
                  <c:v>6.7738095238095237</c:v>
                </c:pt>
                <c:pt idx="7">
                  <c:v>6.1938775510204085</c:v>
                </c:pt>
                <c:pt idx="8">
                  <c:v>8.4375</c:v>
                </c:pt>
                <c:pt idx="9">
                  <c:v>7.8</c:v>
                </c:pt>
                <c:pt idx="10">
                  <c:v>6.8265306122448983</c:v>
                </c:pt>
                <c:pt idx="11">
                  <c:v>6.9605263157894735</c:v>
                </c:pt>
                <c:pt idx="12">
                  <c:v>8.3000000000000007</c:v>
                </c:pt>
                <c:pt idx="13">
                  <c:v>7.833333333333333</c:v>
                </c:pt>
                <c:pt idx="14">
                  <c:v>7.8604651162790695</c:v>
                </c:pt>
                <c:pt idx="15">
                  <c:v>7.4107142857142856</c:v>
                </c:pt>
                <c:pt idx="16">
                  <c:v>7.7121212121212119</c:v>
                </c:pt>
                <c:pt idx="17">
                  <c:v>6.666666666666667</c:v>
                </c:pt>
                <c:pt idx="18">
                  <c:v>6.7901234567901225</c:v>
                </c:pt>
                <c:pt idx="19">
                  <c:v>5.4242424242424239</c:v>
                </c:pt>
                <c:pt idx="20">
                  <c:v>7.1875</c:v>
                </c:pt>
                <c:pt idx="21">
                  <c:v>7.666666666666667</c:v>
                </c:pt>
                <c:pt idx="22">
                  <c:v>6.9080459770114944</c:v>
                </c:pt>
                <c:pt idx="23">
                  <c:v>6.4729166666666655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4320"/>
        <c:axId val="136856704"/>
      </c:barChart>
      <c:catAx>
        <c:axId val="136504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856704"/>
        <c:crosses val="autoZero"/>
        <c:auto val="1"/>
        <c:lblAlgn val="ctr"/>
        <c:lblOffset val="100"/>
        <c:noMultiLvlLbl val="0"/>
      </c:catAx>
      <c:valAx>
        <c:axId val="13685670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4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3.5: Mitjana de les notes de les assignatures de CAP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11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RESULTATS!$AB$3:$AB$26</c:f>
                <c:numCache>
                  <c:formatCode>General</c:formatCode>
                  <c:ptCount val="24"/>
                  <c:pt idx="0">
                    <c:v>1.3226881598676081</c:v>
                  </c:pt>
                  <c:pt idx="1">
                    <c:v>1.2095300587265105</c:v>
                  </c:pt>
                  <c:pt idx="2">
                    <c:v>1.9422542449321132</c:v>
                  </c:pt>
                  <c:pt idx="3">
                    <c:v>1.9512426495645507</c:v>
                  </c:pt>
                  <c:pt idx="4">
                    <c:v>1.0757309002241062</c:v>
                  </c:pt>
                  <c:pt idx="5">
                    <c:v>1.4529663145135578</c:v>
                  </c:pt>
                  <c:pt idx="6">
                    <c:v>1.7364039629117984</c:v>
                  </c:pt>
                  <c:pt idx="7">
                    <c:v>1.5361809753083031</c:v>
                  </c:pt>
                  <c:pt idx="8">
                    <c:v>1.3024701806293193</c:v>
                  </c:pt>
                  <c:pt idx="9">
                    <c:v>0.65192024052026487</c:v>
                  </c:pt>
                  <c:pt idx="10">
                    <c:v>1.6447646793204616</c:v>
                  </c:pt>
                  <c:pt idx="11">
                    <c:v>1.5765091354416711</c:v>
                  </c:pt>
                  <c:pt idx="12">
                    <c:v>1.4553540997144172</c:v>
                  </c:pt>
                  <c:pt idx="13">
                    <c:v>2.179449471770337</c:v>
                  </c:pt>
                  <c:pt idx="14">
                    <c:v>1.494404016597356</c:v>
                  </c:pt>
                  <c:pt idx="15">
                    <c:v>1.5226103085410541</c:v>
                  </c:pt>
                  <c:pt idx="16">
                    <c:v>2.191927337879942</c:v>
                  </c:pt>
                  <c:pt idx="17">
                    <c:v>0.90138781886599728</c:v>
                  </c:pt>
                  <c:pt idx="18">
                    <c:v>1.6793867325141403</c:v>
                  </c:pt>
                  <c:pt idx="19">
                    <c:v>1.8459697686831671</c:v>
                  </c:pt>
                  <c:pt idx="20">
                    <c:v>1.1239339452243267</c:v>
                  </c:pt>
                  <c:pt idx="21">
                    <c:v>1.4023789311975092</c:v>
                  </c:pt>
                  <c:pt idx="22">
                    <c:v>1.562020901605403</c:v>
                  </c:pt>
                  <c:pt idx="23">
                    <c:v>1.5435514245395479</c:v>
                  </c:pt>
                </c:numCache>
              </c:numRef>
            </c:plus>
            <c:minus>
              <c:numRef>
                <c:f>RESULTATS!$AB$3:$AB$26</c:f>
                <c:numCache>
                  <c:formatCode>General</c:formatCode>
                  <c:ptCount val="24"/>
                  <c:pt idx="0">
                    <c:v>1.3226881598676081</c:v>
                  </c:pt>
                  <c:pt idx="1">
                    <c:v>1.2095300587265105</c:v>
                  </c:pt>
                  <c:pt idx="2">
                    <c:v>1.9422542449321132</c:v>
                  </c:pt>
                  <c:pt idx="3">
                    <c:v>1.9512426495645507</c:v>
                  </c:pt>
                  <c:pt idx="4">
                    <c:v>1.0757309002241062</c:v>
                  </c:pt>
                  <c:pt idx="5">
                    <c:v>1.4529663145135578</c:v>
                  </c:pt>
                  <c:pt idx="6">
                    <c:v>1.7364039629117984</c:v>
                  </c:pt>
                  <c:pt idx="7">
                    <c:v>1.5361809753083031</c:v>
                  </c:pt>
                  <c:pt idx="8">
                    <c:v>1.3024701806293193</c:v>
                  </c:pt>
                  <c:pt idx="9">
                    <c:v>0.65192024052026487</c:v>
                  </c:pt>
                  <c:pt idx="10">
                    <c:v>1.6447646793204616</c:v>
                  </c:pt>
                  <c:pt idx="11">
                    <c:v>1.5765091354416711</c:v>
                  </c:pt>
                  <c:pt idx="12">
                    <c:v>1.4553540997144172</c:v>
                  </c:pt>
                  <c:pt idx="13">
                    <c:v>2.179449471770337</c:v>
                  </c:pt>
                  <c:pt idx="14">
                    <c:v>1.494404016597356</c:v>
                  </c:pt>
                  <c:pt idx="15">
                    <c:v>1.5226103085410541</c:v>
                  </c:pt>
                  <c:pt idx="16">
                    <c:v>2.191927337879942</c:v>
                  </c:pt>
                  <c:pt idx="17">
                    <c:v>0.90138781886599728</c:v>
                  </c:pt>
                  <c:pt idx="18">
                    <c:v>1.6793867325141403</c:v>
                  </c:pt>
                  <c:pt idx="19">
                    <c:v>1.8459697686831671</c:v>
                  </c:pt>
                  <c:pt idx="20">
                    <c:v>1.1239339452243267</c:v>
                  </c:pt>
                  <c:pt idx="21">
                    <c:v>1.4023789311975092</c:v>
                  </c:pt>
                  <c:pt idx="22">
                    <c:v>1.562020901605403</c:v>
                  </c:pt>
                  <c:pt idx="23">
                    <c:v>1.5435514245395479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RESULTATS!$AA$3:$AA$26</c:f>
              <c:numCache>
                <c:formatCode>0.00</c:formatCode>
                <c:ptCount val="24"/>
                <c:pt idx="0">
                  <c:v>8.3125</c:v>
                </c:pt>
                <c:pt idx="1">
                  <c:v>7.5555555555555562</c:v>
                </c:pt>
                <c:pt idx="2">
                  <c:v>7.2756410256410255</c:v>
                </c:pt>
                <c:pt idx="3">
                  <c:v>6.4343971631205674</c:v>
                </c:pt>
                <c:pt idx="4">
                  <c:v>7.708333333333333</c:v>
                </c:pt>
                <c:pt idx="5">
                  <c:v>7.5</c:v>
                </c:pt>
                <c:pt idx="6">
                  <c:v>6.2380952380952381</c:v>
                </c:pt>
                <c:pt idx="7">
                  <c:v>5.8404255319148932</c:v>
                </c:pt>
                <c:pt idx="8">
                  <c:v>7.875</c:v>
                </c:pt>
                <c:pt idx="9">
                  <c:v>7.1</c:v>
                </c:pt>
                <c:pt idx="10">
                  <c:v>5.6802721088435373</c:v>
                </c:pt>
                <c:pt idx="11">
                  <c:v>6.1708333333333334</c:v>
                </c:pt>
                <c:pt idx="12">
                  <c:v>6.958333333333333</c:v>
                </c:pt>
                <c:pt idx="13">
                  <c:v>7.5</c:v>
                </c:pt>
                <c:pt idx="14">
                  <c:v>6.5256410256410255</c:v>
                </c:pt>
                <c:pt idx="15">
                  <c:v>6.6904761904761907</c:v>
                </c:pt>
                <c:pt idx="16">
                  <c:v>7.6136363636363633</c:v>
                </c:pt>
                <c:pt idx="17">
                  <c:v>8.25</c:v>
                </c:pt>
                <c:pt idx="18">
                  <c:v>7.1342592592592595</c:v>
                </c:pt>
                <c:pt idx="19">
                  <c:v>6.4299242424242413</c:v>
                </c:pt>
                <c:pt idx="20">
                  <c:v>7.5238095238095237</c:v>
                </c:pt>
                <c:pt idx="21">
                  <c:v>7.6</c:v>
                </c:pt>
                <c:pt idx="22">
                  <c:v>6.7333333333333325</c:v>
                </c:pt>
                <c:pt idx="23">
                  <c:v>6.7549019607843128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5344"/>
        <c:axId val="136860160"/>
      </c:barChart>
      <c:catAx>
        <c:axId val="13650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860160"/>
        <c:crosses val="autoZero"/>
        <c:auto val="1"/>
        <c:lblAlgn val="ctr"/>
        <c:lblOffset val="100"/>
        <c:noMultiLvlLbl val="0"/>
      </c:catAx>
      <c:valAx>
        <c:axId val="13686016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5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174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164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173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165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174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166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(RESULTATS!$V$28:$V$31,RESULTATS!$AE$28:$AE$31,RESULTATS!$AH$28:$AH$31)</c:f>
                <c:numCache>
                  <c:formatCode>General</c:formatCode>
                  <c:ptCount val="12"/>
                  <c:pt idx="0">
                    <c:v>1.2082053453589845</c:v>
                  </c:pt>
                  <c:pt idx="1">
                    <c:v>1.4237371994529258</c:v>
                  </c:pt>
                  <c:pt idx="2">
                    <c:v>1.6387557822595435</c:v>
                  </c:pt>
                  <c:pt idx="3">
                    <c:v>1.4713376386072945</c:v>
                  </c:pt>
                  <c:pt idx="4">
                    <c:v>1.4239059399086644</c:v>
                  </c:pt>
                  <c:pt idx="5">
                    <c:v>1.4534061022012161</c:v>
                  </c:pt>
                  <c:pt idx="6">
                    <c:v>1.6637504514159533</c:v>
                  </c:pt>
                  <c:pt idx="7">
                    <c:v>1.6547902949859823</c:v>
                  </c:pt>
                  <c:pt idx="8">
                    <c:v>1.0545676997235929</c:v>
                  </c:pt>
                  <c:pt idx="9">
                    <c:v>1.0833739827379427</c:v>
                  </c:pt>
                  <c:pt idx="10">
                    <c:v>1.5126544430871611</c:v>
                  </c:pt>
                  <c:pt idx="11">
                    <c:v>1.3274647220034503</c:v>
                  </c:pt>
                </c:numCache>
              </c:numRef>
            </c:plus>
            <c:minus>
              <c:numRef>
                <c:f>(RESULTATS!$V$28:$V$31,RESULTATS!$AE$28:$AE$31,RESULTATS!$AH$28:$AH$31)</c:f>
                <c:numCache>
                  <c:formatCode>General</c:formatCode>
                  <c:ptCount val="12"/>
                  <c:pt idx="0">
                    <c:v>1.2082053453589845</c:v>
                  </c:pt>
                  <c:pt idx="1">
                    <c:v>1.4237371994529258</c:v>
                  </c:pt>
                  <c:pt idx="2">
                    <c:v>1.6387557822595435</c:v>
                  </c:pt>
                  <c:pt idx="3">
                    <c:v>1.4713376386072945</c:v>
                  </c:pt>
                  <c:pt idx="4">
                    <c:v>1.4239059399086644</c:v>
                  </c:pt>
                  <c:pt idx="5">
                    <c:v>1.4534061022012161</c:v>
                  </c:pt>
                  <c:pt idx="6">
                    <c:v>1.6637504514159533</c:v>
                  </c:pt>
                  <c:pt idx="7">
                    <c:v>1.6547902949859823</c:v>
                  </c:pt>
                  <c:pt idx="8">
                    <c:v>1.0545676997235929</c:v>
                  </c:pt>
                  <c:pt idx="9">
                    <c:v>1.0833739827379427</c:v>
                  </c:pt>
                  <c:pt idx="10">
                    <c:v>1.5126544430871611</c:v>
                  </c:pt>
                  <c:pt idx="11">
                    <c:v>1.3274647220034503</c:v>
                  </c:pt>
                </c:numCache>
              </c:numRef>
            </c:minus>
          </c:errBars>
          <c:cat>
            <c:multiLvlStrRef>
              <c:f>RESULTATS!$L$38:$N$49</c:f>
              <c:multiLvlStrCache>
                <c:ptCount val="12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</c:lvl>
                <c:lvl>
                  <c:pt idx="0">
                    <c:v>HUM</c:v>
                  </c:pt>
                  <c:pt idx="4">
                    <c:v>CIE</c:v>
                  </c:pt>
                  <c:pt idx="8">
                    <c:v>GLO</c:v>
                  </c:pt>
                </c:lvl>
              </c:multiLvlStrCache>
            </c:multiLvlStrRef>
          </c:cat>
          <c:val>
            <c:numRef>
              <c:f>(RESULTATS!$U$28:$U$31,RESULTATS!$AD$28:$AD$31,RESULTATS!$AG$28:$AG$31)</c:f>
              <c:numCache>
                <c:formatCode>0.00</c:formatCode>
                <c:ptCount val="12"/>
                <c:pt idx="0">
                  <c:v>8.2543749999999996</c:v>
                </c:pt>
                <c:pt idx="1">
                  <c:v>7.4583333333333339</c:v>
                </c:pt>
                <c:pt idx="2">
                  <c:v>6.7318661543329315</c:v>
                </c:pt>
                <c:pt idx="3">
                  <c:v>6.3022438844425412</c:v>
                </c:pt>
                <c:pt idx="4">
                  <c:v>7.6973958333333332</c:v>
                </c:pt>
                <c:pt idx="5">
                  <c:v>7.240277777777778</c:v>
                </c:pt>
                <c:pt idx="6">
                  <c:v>6.0394141780146775</c:v>
                </c:pt>
                <c:pt idx="7">
                  <c:v>5.8757513297872341</c:v>
                </c:pt>
                <c:pt idx="8">
                  <c:v>7.9580121527777763</c:v>
                </c:pt>
                <c:pt idx="9">
                  <c:v>7.3668113425925927</c:v>
                </c:pt>
                <c:pt idx="10">
                  <c:v>6.6161814112198245</c:v>
                </c:pt>
                <c:pt idx="11">
                  <c:v>6.4422587463620182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5856"/>
        <c:axId val="136860736"/>
      </c:barChart>
      <c:catAx>
        <c:axId val="136505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6860736"/>
        <c:crosses val="autoZero"/>
        <c:auto val="1"/>
        <c:lblAlgn val="ctr"/>
        <c:lblOffset val="100"/>
        <c:noMultiLvlLbl val="0"/>
      </c:catAx>
      <c:valAx>
        <c:axId val="13686073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5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174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164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172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162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33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174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164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172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165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169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162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173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165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174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 166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(RESULTATS!$P$28:$P$31,RESULTATS!$S$28:$S$31,RESULTATS!$V$28:$V$31,RESULTATS!$Y$28:$Y$31,RESULTATS!$AB$28:$AB$31,RESULTATS!$AE$28:$AE$31,RESULTATS!$AH$28:$AH$31)</c:f>
                <c:numCache>
                  <c:formatCode>General</c:formatCode>
                  <c:ptCount val="28"/>
                  <c:pt idx="0">
                    <c:v>1.3780443852641615</c:v>
                  </c:pt>
                  <c:pt idx="1">
                    <c:v>1.59997502961215</c:v>
                  </c:pt>
                  <c:pt idx="2">
                    <c:v>1.8046497890644977</c:v>
                  </c:pt>
                  <c:pt idx="3">
                    <c:v>1.5887110680521999</c:v>
                  </c:pt>
                  <c:pt idx="4">
                    <c:v>1.1784080722423285</c:v>
                  </c:pt>
                  <c:pt idx="5">
                    <c:v>1.3878306494690644</c:v>
                  </c:pt>
                  <c:pt idx="6">
                    <c:v>1.5797048982355011</c:v>
                  </c:pt>
                  <c:pt idx="7">
                    <c:v>1.4294416945354012</c:v>
                  </c:pt>
                  <c:pt idx="8">
                    <c:v>1.2082053453589845</c:v>
                  </c:pt>
                  <c:pt idx="9">
                    <c:v>1.4237371994529258</c:v>
                  </c:pt>
                  <c:pt idx="10">
                    <c:v>1.6387557822595435</c:v>
                  </c:pt>
                  <c:pt idx="11">
                    <c:v>1.4713376386072945</c:v>
                  </c:pt>
                  <c:pt idx="12">
                    <c:v>1.6697758261933224</c:v>
                  </c:pt>
                  <c:pt idx="13">
                    <c:v>1.6359324230892516</c:v>
                  </c:pt>
                  <c:pt idx="14">
                    <c:v>1.7192960435529665</c:v>
                  </c:pt>
                  <c:pt idx="15">
                    <c:v>1.8099708021852887</c:v>
                  </c:pt>
                  <c:pt idx="16">
                    <c:v>1.2890608351088626</c:v>
                  </c:pt>
                  <c:pt idx="17">
                    <c:v>1.3734665213826673</c:v>
                  </c:pt>
                  <c:pt idx="18">
                    <c:v>1.7044567259404322</c:v>
                  </c:pt>
                  <c:pt idx="19">
                    <c:v>1.6466357672138947</c:v>
                  </c:pt>
                  <c:pt idx="20">
                    <c:v>1.4239059399086644</c:v>
                  </c:pt>
                  <c:pt idx="21">
                    <c:v>1.4534061022012161</c:v>
                  </c:pt>
                  <c:pt idx="22">
                    <c:v>1.6637504514159533</c:v>
                  </c:pt>
                  <c:pt idx="23">
                    <c:v>1.6547902949859823</c:v>
                  </c:pt>
                  <c:pt idx="24">
                    <c:v>1.0545676997235929</c:v>
                  </c:pt>
                  <c:pt idx="25">
                    <c:v>1.0833739827379427</c:v>
                  </c:pt>
                  <c:pt idx="26">
                    <c:v>1.5126544430871611</c:v>
                  </c:pt>
                  <c:pt idx="27">
                    <c:v>1.3274647220034503</c:v>
                  </c:pt>
                </c:numCache>
              </c:numRef>
            </c:plus>
            <c:minus>
              <c:numRef>
                <c:f>(RESULTATS!$P$28:$P$31,RESULTATS!$S$28:$S$31,RESULTATS!$V$28:$V$31,RESULTATS!$Y$28:$Y$31,RESULTATS!$AB$28:$AB$31,RESULTATS!$AE$28:$AE$31,RESULTATS!$AH$28:$AH$31)</c:f>
                <c:numCache>
                  <c:formatCode>General</c:formatCode>
                  <c:ptCount val="28"/>
                  <c:pt idx="0">
                    <c:v>1.3780443852641615</c:v>
                  </c:pt>
                  <c:pt idx="1">
                    <c:v>1.59997502961215</c:v>
                  </c:pt>
                  <c:pt idx="2">
                    <c:v>1.8046497890644977</c:v>
                  </c:pt>
                  <c:pt idx="3">
                    <c:v>1.5887110680521999</c:v>
                  </c:pt>
                  <c:pt idx="4">
                    <c:v>1.1784080722423285</c:v>
                  </c:pt>
                  <c:pt idx="5">
                    <c:v>1.3878306494690644</c:v>
                  </c:pt>
                  <c:pt idx="6">
                    <c:v>1.5797048982355011</c:v>
                  </c:pt>
                  <c:pt idx="7">
                    <c:v>1.4294416945354012</c:v>
                  </c:pt>
                  <c:pt idx="8">
                    <c:v>1.2082053453589845</c:v>
                  </c:pt>
                  <c:pt idx="9">
                    <c:v>1.4237371994529258</c:v>
                  </c:pt>
                  <c:pt idx="10">
                    <c:v>1.6387557822595435</c:v>
                  </c:pt>
                  <c:pt idx="11">
                    <c:v>1.4713376386072945</c:v>
                  </c:pt>
                  <c:pt idx="12">
                    <c:v>1.6697758261933224</c:v>
                  </c:pt>
                  <c:pt idx="13">
                    <c:v>1.6359324230892516</c:v>
                  </c:pt>
                  <c:pt idx="14">
                    <c:v>1.7192960435529665</c:v>
                  </c:pt>
                  <c:pt idx="15">
                    <c:v>1.8099708021852887</c:v>
                  </c:pt>
                  <c:pt idx="16">
                    <c:v>1.2890608351088626</c:v>
                  </c:pt>
                  <c:pt idx="17">
                    <c:v>1.3734665213826673</c:v>
                  </c:pt>
                  <c:pt idx="18">
                    <c:v>1.7044567259404322</c:v>
                  </c:pt>
                  <c:pt idx="19">
                    <c:v>1.6466357672138947</c:v>
                  </c:pt>
                  <c:pt idx="20">
                    <c:v>1.4239059399086644</c:v>
                  </c:pt>
                  <c:pt idx="21">
                    <c:v>1.4534061022012161</c:v>
                  </c:pt>
                  <c:pt idx="22">
                    <c:v>1.6637504514159533</c:v>
                  </c:pt>
                  <c:pt idx="23">
                    <c:v>1.6547902949859823</c:v>
                  </c:pt>
                  <c:pt idx="24">
                    <c:v>1.0545676997235929</c:v>
                  </c:pt>
                  <c:pt idx="25">
                    <c:v>1.0833739827379427</c:v>
                  </c:pt>
                  <c:pt idx="26">
                    <c:v>1.5126544430871611</c:v>
                  </c:pt>
                  <c:pt idx="27">
                    <c:v>1.3274647220034503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(RESULTATS!$O$28:$O$31,RESULTATS!$R$28:$R$31,RESULTATS!$U$28:$U$31,RESULTATS!$X$28:$X$31,RESULTATS!$AA$28:$AA$31,RESULTATS!$AD$28:$AD$31,RESULTATS!$AG$28:$AG$31)</c:f>
              <c:numCache>
                <c:formatCode>0.00</c:formatCode>
                <c:ptCount val="28"/>
                <c:pt idx="0">
                  <c:v>8.282708333333332</c:v>
                </c:pt>
                <c:pt idx="1">
                  <c:v>7.2750000000000004</c:v>
                </c:pt>
                <c:pt idx="2">
                  <c:v>6.3742731797549084</c:v>
                </c:pt>
                <c:pt idx="3">
                  <c:v>5.9217040404254284</c:v>
                </c:pt>
                <c:pt idx="4">
                  <c:v>8.2260416666666671</c:v>
                </c:pt>
                <c:pt idx="5">
                  <c:v>7.6416666666666666</c:v>
                </c:pt>
                <c:pt idx="6">
                  <c:v>7.1152013130833724</c:v>
                </c:pt>
                <c:pt idx="7">
                  <c:v>6.7051093253650844</c:v>
                </c:pt>
                <c:pt idx="8">
                  <c:v>8.2543749999999996</c:v>
                </c:pt>
                <c:pt idx="9">
                  <c:v>7.4583333333333339</c:v>
                </c:pt>
                <c:pt idx="10">
                  <c:v>6.7318661543329315</c:v>
                </c:pt>
                <c:pt idx="11">
                  <c:v>6.3022438844425412</c:v>
                </c:pt>
                <c:pt idx="12">
                  <c:v>7.5791666666666675</c:v>
                </c:pt>
                <c:pt idx="13">
                  <c:v>7.0666666666666664</c:v>
                </c:pt>
                <c:pt idx="14">
                  <c:v>5.7073497697732707</c:v>
                </c:pt>
                <c:pt idx="15">
                  <c:v>5.4900759878419452</c:v>
                </c:pt>
                <c:pt idx="16">
                  <c:v>7.7135416666666661</c:v>
                </c:pt>
                <c:pt idx="17">
                  <c:v>7.4138888888888896</c:v>
                </c:pt>
                <c:pt idx="18">
                  <c:v>6.4299123495552069</c:v>
                </c:pt>
                <c:pt idx="19">
                  <c:v>6.2840330547112462</c:v>
                </c:pt>
                <c:pt idx="20">
                  <c:v>7.6973958333333332</c:v>
                </c:pt>
                <c:pt idx="21">
                  <c:v>7.240277777777778</c:v>
                </c:pt>
                <c:pt idx="22">
                  <c:v>6.0394141780146775</c:v>
                </c:pt>
                <c:pt idx="23">
                  <c:v>5.8757513297872341</c:v>
                </c:pt>
                <c:pt idx="24">
                  <c:v>7.9580121527777763</c:v>
                </c:pt>
                <c:pt idx="25">
                  <c:v>7.3668113425925927</c:v>
                </c:pt>
                <c:pt idx="26">
                  <c:v>6.6161814112198245</c:v>
                </c:pt>
                <c:pt idx="27">
                  <c:v>6.4422587463620182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596928"/>
        <c:axId val="136861888"/>
      </c:barChart>
      <c:catAx>
        <c:axId val="13759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6861888"/>
        <c:crosses val="autoZero"/>
        <c:auto val="1"/>
        <c:lblAlgn val="ctr"/>
        <c:lblOffset val="100"/>
        <c:noMultiLvlLbl val="0"/>
      </c:catAx>
      <c:valAx>
        <c:axId val="13686188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7596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286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248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277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243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286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250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(RESULTATS!$V$33:$V$36,RESULTATS!$AE$28,RESULTATS!$AE$28,RESULTATS!$AE$33:$AE$36,RESULTATS!$AH$33:$AH$36)</c:f>
                <c:numCache>
                  <c:formatCode>General</c:formatCode>
                  <c:ptCount val="14"/>
                  <c:pt idx="0">
                    <c:v>1.3308725895104654</c:v>
                  </c:pt>
                  <c:pt idx="1">
                    <c:v>1.1055651214809503</c:v>
                  </c:pt>
                  <c:pt idx="2">
                    <c:v>1.6234516701016324</c:v>
                  </c:pt>
                  <c:pt idx="3">
                    <c:v>1.5466485919117758</c:v>
                  </c:pt>
                  <c:pt idx="4">
                    <c:v>1.4239059399086644</c:v>
                  </c:pt>
                  <c:pt idx="5">
                    <c:v>1.4239059399086644</c:v>
                  </c:pt>
                  <c:pt idx="6">
                    <c:v>1.5074625641925898</c:v>
                  </c:pt>
                  <c:pt idx="7">
                    <c:v>1.4138813348608963</c:v>
                  </c:pt>
                  <c:pt idx="8">
                    <c:v>1.5933350814099159</c:v>
                  </c:pt>
                  <c:pt idx="9">
                    <c:v>1.6490891567131643</c:v>
                  </c:pt>
                  <c:pt idx="10">
                    <c:v>1.0670898927129011</c:v>
                  </c:pt>
                  <c:pt idx="11">
                    <c:v>0.92262819823207332</c:v>
                  </c:pt>
                  <c:pt idx="12">
                    <c:v>1.4031457539941767</c:v>
                  </c:pt>
                  <c:pt idx="13">
                    <c:v>1.3421011759502635</c:v>
                  </c:pt>
                </c:numCache>
              </c:numRef>
            </c:plus>
            <c:minus>
              <c:numRef>
                <c:f>(RESULTATS!$V$33:$V$36,RESULTATS!$AE$28,RESULTATS!$AE$28,RESULTATS!$AE$33:$AE$36,RESULTATS!$AH$33:$AH$36)</c:f>
                <c:numCache>
                  <c:formatCode>General</c:formatCode>
                  <c:ptCount val="14"/>
                  <c:pt idx="0">
                    <c:v>1.3308725895104654</c:v>
                  </c:pt>
                  <c:pt idx="1">
                    <c:v>1.1055651214809503</c:v>
                  </c:pt>
                  <c:pt idx="2">
                    <c:v>1.6234516701016324</c:v>
                  </c:pt>
                  <c:pt idx="3">
                    <c:v>1.5466485919117758</c:v>
                  </c:pt>
                  <c:pt idx="4">
                    <c:v>1.4239059399086644</c:v>
                  </c:pt>
                  <c:pt idx="5">
                    <c:v>1.4239059399086644</c:v>
                  </c:pt>
                  <c:pt idx="6">
                    <c:v>1.5074625641925898</c:v>
                  </c:pt>
                  <c:pt idx="7">
                    <c:v>1.4138813348608963</c:v>
                  </c:pt>
                  <c:pt idx="8">
                    <c:v>1.5933350814099159</c:v>
                  </c:pt>
                  <c:pt idx="9">
                    <c:v>1.6490891567131643</c:v>
                  </c:pt>
                  <c:pt idx="10">
                    <c:v>1.0670898927129011</c:v>
                  </c:pt>
                  <c:pt idx="11">
                    <c:v>0.92262819823207332</c:v>
                  </c:pt>
                  <c:pt idx="12">
                    <c:v>1.4031457539941767</c:v>
                  </c:pt>
                  <c:pt idx="13">
                    <c:v>1.3421011759502635</c:v>
                  </c:pt>
                </c:numCache>
              </c:numRef>
            </c:minus>
          </c:errBars>
          <c:cat>
            <c:multiLvlStrRef>
              <c:f>RESULTATS!$L$38:$N$49</c:f>
              <c:multiLvlStrCache>
                <c:ptCount val="12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</c:lvl>
                <c:lvl>
                  <c:pt idx="0">
                    <c:v>HUM</c:v>
                  </c:pt>
                  <c:pt idx="4">
                    <c:v>CIE</c:v>
                  </c:pt>
                  <c:pt idx="8">
                    <c:v>GLO</c:v>
                  </c:pt>
                </c:lvl>
              </c:multiLvlStrCache>
            </c:multiLvlStrRef>
          </c:cat>
          <c:val>
            <c:numRef>
              <c:f>(RESULTATS!$U$33:$U$36,RESULTATS!$AD$33:$AD$36,RESULTATS!$AG$33:$AG$36)</c:f>
              <c:numCache>
                <c:formatCode>0.00</c:formatCode>
                <c:ptCount val="12"/>
                <c:pt idx="0">
                  <c:v>8.0629861111111101</c:v>
                </c:pt>
                <c:pt idx="1">
                  <c:v>7.4467592592592595</c:v>
                </c:pt>
                <c:pt idx="2">
                  <c:v>6.8415204616228342</c:v>
                </c:pt>
                <c:pt idx="3">
                  <c:v>6.2444851906384615</c:v>
                </c:pt>
                <c:pt idx="4">
                  <c:v>7.5831664862914856</c:v>
                </c:pt>
                <c:pt idx="5">
                  <c:v>7.236574074074074</c:v>
                </c:pt>
                <c:pt idx="6">
                  <c:v>6.1935446371949707</c:v>
                </c:pt>
                <c:pt idx="7">
                  <c:v>6.0406356904463925</c:v>
                </c:pt>
                <c:pt idx="8">
                  <c:v>8.0053309132996624</c:v>
                </c:pt>
                <c:pt idx="9">
                  <c:v>7.5684220679012348</c:v>
                </c:pt>
                <c:pt idx="10">
                  <c:v>6.8772824368398942</c:v>
                </c:pt>
                <c:pt idx="11">
                  <c:v>6.5699381451215757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597440"/>
        <c:axId val="137289728"/>
      </c:barChart>
      <c:catAx>
        <c:axId val="137597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7289728"/>
        <c:crosses val="autoZero"/>
        <c:auto val="1"/>
        <c:lblAlgn val="ctr"/>
        <c:lblOffset val="100"/>
        <c:noMultiLvlLbl val="0"/>
      </c:catAx>
      <c:valAx>
        <c:axId val="13728972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7597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1.7: Mitjana de les notes per camps d'aprenentatge dels 12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285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248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284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246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52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286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248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245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273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240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277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243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286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250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(RESULTATS!$P$33:$P$36,RESULTATS!$S$33:$S$36,RESULTATS!$V$33:$V$36,RESULTATS!$Y$33:$Y$36,RESULTATS!$AB$33:$AB$36,RESULTATS!$AE$33:$AE$36,RESULTATS!$AH$33:$AH$36)</c:f>
                <c:numCache>
                  <c:formatCode>General</c:formatCode>
                  <c:ptCount val="28"/>
                  <c:pt idx="0">
                    <c:v>1.4505134556717476</c:v>
                  </c:pt>
                  <c:pt idx="1">
                    <c:v>1.3560404357694551</c:v>
                  </c:pt>
                  <c:pt idx="2">
                    <c:v>1.7356823880590646</c:v>
                  </c:pt>
                  <c:pt idx="3">
                    <c:v>1.6054513866830709</c:v>
                  </c:pt>
                  <c:pt idx="4">
                    <c:v>1.3585761233035196</c:v>
                  </c:pt>
                  <c:pt idx="5">
                    <c:v>1.1575282413322683</c:v>
                  </c:pt>
                  <c:pt idx="6">
                    <c:v>1.6443581137506573</c:v>
                  </c:pt>
                  <c:pt idx="7">
                    <c:v>1.5974147096650471</c:v>
                  </c:pt>
                  <c:pt idx="8">
                    <c:v>1.3308725895104654</c:v>
                  </c:pt>
                  <c:pt idx="9">
                    <c:v>1.1055651214809503</c:v>
                  </c:pt>
                  <c:pt idx="10">
                    <c:v>1.6234516701016324</c:v>
                  </c:pt>
                  <c:pt idx="11">
                    <c:v>1.5466485919117758</c:v>
                  </c:pt>
                  <c:pt idx="12">
                    <c:v>1.6945915175374751</c:v>
                  </c:pt>
                  <c:pt idx="13">
                    <c:v>1.6639342712643028</c:v>
                  </c:pt>
                  <c:pt idx="14">
                    <c:v>1.610586686204553</c:v>
                  </c:pt>
                  <c:pt idx="15">
                    <c:v>1.7824911854563183</c:v>
                  </c:pt>
                  <c:pt idx="16">
                    <c:v>1.4120174372566199</c:v>
                  </c:pt>
                  <c:pt idx="17">
                    <c:v>1.2996054725990291</c:v>
                  </c:pt>
                  <c:pt idx="18">
                    <c:v>1.6765390896468786</c:v>
                  </c:pt>
                  <c:pt idx="19">
                    <c:v>1.6626773770130487</c:v>
                  </c:pt>
                  <c:pt idx="20">
                    <c:v>1.5074625641925898</c:v>
                  </c:pt>
                  <c:pt idx="21">
                    <c:v>1.4138813348608963</c:v>
                  </c:pt>
                  <c:pt idx="22">
                    <c:v>1.5933350814099159</c:v>
                  </c:pt>
                  <c:pt idx="23">
                    <c:v>1.6490891567131643</c:v>
                  </c:pt>
                  <c:pt idx="24">
                    <c:v>1.0670898927129011</c:v>
                  </c:pt>
                  <c:pt idx="25">
                    <c:v>0.92262819823207332</c:v>
                  </c:pt>
                  <c:pt idx="26">
                    <c:v>1.4031457539941767</c:v>
                  </c:pt>
                  <c:pt idx="27">
                    <c:v>1.3421011759502635</c:v>
                  </c:pt>
                </c:numCache>
              </c:numRef>
            </c:plus>
            <c:minus>
              <c:numRef>
                <c:f>(RESULTATS!$P$33:$P$36,RESULTATS!$S$33:$S$36,RESULTATS!$V$33:$V$36,RESULTATS!$Y$33:$Y$36,RESULTATS!$AB$33:$AB$36,RESULTATS!$AE$33:$AE$36,RESULTATS!$AH$33:$AH$36)</c:f>
                <c:numCache>
                  <c:formatCode>General</c:formatCode>
                  <c:ptCount val="28"/>
                  <c:pt idx="0">
                    <c:v>1.4505134556717476</c:v>
                  </c:pt>
                  <c:pt idx="1">
                    <c:v>1.3560404357694551</c:v>
                  </c:pt>
                  <c:pt idx="2">
                    <c:v>1.7356823880590646</c:v>
                  </c:pt>
                  <c:pt idx="3">
                    <c:v>1.6054513866830709</c:v>
                  </c:pt>
                  <c:pt idx="4">
                    <c:v>1.3585761233035196</c:v>
                  </c:pt>
                  <c:pt idx="5">
                    <c:v>1.1575282413322683</c:v>
                  </c:pt>
                  <c:pt idx="6">
                    <c:v>1.6443581137506573</c:v>
                  </c:pt>
                  <c:pt idx="7">
                    <c:v>1.5974147096650471</c:v>
                  </c:pt>
                  <c:pt idx="8">
                    <c:v>1.3308725895104654</c:v>
                  </c:pt>
                  <c:pt idx="9">
                    <c:v>1.1055651214809503</c:v>
                  </c:pt>
                  <c:pt idx="10">
                    <c:v>1.6234516701016324</c:v>
                  </c:pt>
                  <c:pt idx="11">
                    <c:v>1.5466485919117758</c:v>
                  </c:pt>
                  <c:pt idx="12">
                    <c:v>1.6945915175374751</c:v>
                  </c:pt>
                  <c:pt idx="13">
                    <c:v>1.6639342712643028</c:v>
                  </c:pt>
                  <c:pt idx="14">
                    <c:v>1.610586686204553</c:v>
                  </c:pt>
                  <c:pt idx="15">
                    <c:v>1.7824911854563183</c:v>
                  </c:pt>
                  <c:pt idx="16">
                    <c:v>1.4120174372566199</c:v>
                  </c:pt>
                  <c:pt idx="17">
                    <c:v>1.2996054725990291</c:v>
                  </c:pt>
                  <c:pt idx="18">
                    <c:v>1.6765390896468786</c:v>
                  </c:pt>
                  <c:pt idx="19">
                    <c:v>1.6626773770130487</c:v>
                  </c:pt>
                  <c:pt idx="20">
                    <c:v>1.5074625641925898</c:v>
                  </c:pt>
                  <c:pt idx="21">
                    <c:v>1.4138813348608963</c:v>
                  </c:pt>
                  <c:pt idx="22">
                    <c:v>1.5933350814099159</c:v>
                  </c:pt>
                  <c:pt idx="23">
                    <c:v>1.6490891567131643</c:v>
                  </c:pt>
                  <c:pt idx="24">
                    <c:v>1.0670898927129011</c:v>
                  </c:pt>
                  <c:pt idx="25">
                    <c:v>0.92262819823207332</c:v>
                  </c:pt>
                  <c:pt idx="26">
                    <c:v>1.4031457539941767</c:v>
                  </c:pt>
                  <c:pt idx="27">
                    <c:v>1.3421011759502635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(RESULTATS!$O$33:$O$36,RESULTATS!$R$33:$R$36,RESULTATS!$U$33:$U$36,RESULTATS!$X$33:$X$36,RESULTATS!$AA$33:$AA$36,RESULTATS!$AD$33:$AD$36,RESULTATS!$AG$33:$AG$36)</c:f>
              <c:numCache>
                <c:formatCode>0.00</c:formatCode>
                <c:ptCount val="28"/>
                <c:pt idx="0">
                  <c:v>8.158674242424242</c:v>
                </c:pt>
                <c:pt idx="1">
                  <c:v>7.4101851851851857</c:v>
                </c:pt>
                <c:pt idx="2">
                  <c:v>6.6802578183421284</c:v>
                </c:pt>
                <c:pt idx="3">
                  <c:v>6.0509213804856392</c:v>
                </c:pt>
                <c:pt idx="4">
                  <c:v>7.9672979797979799</c:v>
                </c:pt>
                <c:pt idx="5">
                  <c:v>7.4833333333333334</c:v>
                </c:pt>
                <c:pt idx="6">
                  <c:v>7.0264957810225184</c:v>
                </c:pt>
                <c:pt idx="7">
                  <c:v>6.4529327320615701</c:v>
                </c:pt>
                <c:pt idx="8">
                  <c:v>8.0629861111111101</c:v>
                </c:pt>
                <c:pt idx="9">
                  <c:v>7.4467592592592595</c:v>
                </c:pt>
                <c:pt idx="10">
                  <c:v>6.8415204616228342</c:v>
                </c:pt>
                <c:pt idx="11">
                  <c:v>6.2444851906384615</c:v>
                </c:pt>
                <c:pt idx="12">
                  <c:v>7.4932539682539696</c:v>
                </c:pt>
                <c:pt idx="13">
                  <c:v>6.8361111111111112</c:v>
                </c:pt>
                <c:pt idx="14">
                  <c:v>5.8493612286293342</c:v>
                </c:pt>
                <c:pt idx="15">
                  <c:v>5.7074190796139286</c:v>
                </c:pt>
                <c:pt idx="16">
                  <c:v>7.6652687590187591</c:v>
                </c:pt>
                <c:pt idx="17">
                  <c:v>7.5842592592592597</c:v>
                </c:pt>
                <c:pt idx="18">
                  <c:v>6.5978736651355705</c:v>
                </c:pt>
                <c:pt idx="19">
                  <c:v>6.3868264036755891</c:v>
                </c:pt>
                <c:pt idx="20">
                  <c:v>7.5831664862914856</c:v>
                </c:pt>
                <c:pt idx="21">
                  <c:v>7.236574074074074</c:v>
                </c:pt>
                <c:pt idx="22">
                  <c:v>6.1935446371949707</c:v>
                </c:pt>
                <c:pt idx="23">
                  <c:v>6.0406356904463925</c:v>
                </c:pt>
                <c:pt idx="24">
                  <c:v>8.0053309132996624</c:v>
                </c:pt>
                <c:pt idx="25">
                  <c:v>7.5684220679012348</c:v>
                </c:pt>
                <c:pt idx="26">
                  <c:v>6.8772824368398942</c:v>
                </c:pt>
                <c:pt idx="27">
                  <c:v>6.5699381451215757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6368"/>
        <c:axId val="137291456"/>
      </c:barChart>
      <c:catAx>
        <c:axId val="136506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7291456"/>
        <c:crosses val="autoZero"/>
        <c:auto val="1"/>
        <c:lblAlgn val="ctr"/>
        <c:lblOffset val="100"/>
        <c:noMultiLvlLbl val="0"/>
      </c:catAx>
      <c:valAx>
        <c:axId val="13729145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6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7: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3r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653205128205132E-2"/>
          <c:y val="0.17247354497354497"/>
          <c:w val="0.63741452991452996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415641025641024"/>
                  <c:y val="2.575396825396825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('14 anys'!$L$3,'14 anys'!$L$4,'14 anys'!$L$5,'14 anys'!$L$9,'14 anys'!$L$11,'14 anys'!$L$22,'14 anys'!$L$25)</c:f>
              <c:numCache>
                <c:formatCode>0</c:formatCode>
                <c:ptCount val="7"/>
                <c:pt idx="0">
                  <c:v>4.166666666666667</c:v>
                </c:pt>
                <c:pt idx="1">
                  <c:v>6.9166666666666661</c:v>
                </c:pt>
                <c:pt idx="2">
                  <c:v>7.3333333333333339</c:v>
                </c:pt>
                <c:pt idx="3">
                  <c:v>4.416666666666667</c:v>
                </c:pt>
                <c:pt idx="4">
                  <c:v>8</c:v>
                </c:pt>
                <c:pt idx="5">
                  <c:v>9.3333333333333321</c:v>
                </c:pt>
                <c:pt idx="6">
                  <c:v>6.75</c:v>
                </c:pt>
              </c:numCache>
            </c:numRef>
          </c:xVal>
          <c:yVal>
            <c:numRef>
              <c:f>('14 anys'!$U$3,'14 anys'!$U$4,'14 anys'!$U$5,'14 anys'!$U$9,'14 anys'!$U$11,'14 anys'!$U$22,'14 anys'!$U$25)</c:f>
              <c:numCache>
                <c:formatCode>0</c:formatCode>
                <c:ptCount val="7"/>
                <c:pt idx="0">
                  <c:v>3.6666666666666665</c:v>
                </c:pt>
                <c:pt idx="1">
                  <c:v>7</c:v>
                </c:pt>
                <c:pt idx="2">
                  <c:v>7.5</c:v>
                </c:pt>
                <c:pt idx="3">
                  <c:v>3.5</c:v>
                </c:pt>
                <c:pt idx="4">
                  <c:v>7</c:v>
                </c:pt>
                <c:pt idx="5">
                  <c:v>9.75</c:v>
                </c:pt>
                <c:pt idx="6">
                  <c:v>5.875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3096538461538461"/>
                  <c:y val="0.5532407407407407"/>
                </c:manualLayout>
              </c:layout>
              <c:numFmt formatCode="General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('14 anys'!$L$2,'14 anys'!$L$6,'14 anys'!$L$7,'14 anys'!$L$8,'14 anys'!$L$10,'14 anys'!$L$12:$L$21,'14 anys'!$L$23,'14 anys'!$L$24,'14 anys'!$L$26,'14 anys'!$L$27:$L$85)</c:f>
              <c:numCache>
                <c:formatCode>0</c:formatCode>
                <c:ptCount val="77"/>
                <c:pt idx="0">
                  <c:v>9.75</c:v>
                </c:pt>
                <c:pt idx="1">
                  <c:v>7.4166666666666661</c:v>
                </c:pt>
                <c:pt idx="2">
                  <c:v>7.4166666666666661</c:v>
                </c:pt>
                <c:pt idx="3">
                  <c:v>5.75</c:v>
                </c:pt>
                <c:pt idx="4">
                  <c:v>6.1666666666666661</c:v>
                </c:pt>
                <c:pt idx="5">
                  <c:v>9.75</c:v>
                </c:pt>
                <c:pt idx="6">
                  <c:v>7.25</c:v>
                </c:pt>
                <c:pt idx="7">
                  <c:v>6.75</c:v>
                </c:pt>
                <c:pt idx="8">
                  <c:v>9.0833333333333321</c:v>
                </c:pt>
                <c:pt idx="9">
                  <c:v>7.8333333333333339</c:v>
                </c:pt>
                <c:pt idx="10">
                  <c:v>7.4166666666666661</c:v>
                </c:pt>
                <c:pt idx="11">
                  <c:v>7</c:v>
                </c:pt>
                <c:pt idx="12">
                  <c:v>4.583333333333333</c:v>
                </c:pt>
                <c:pt idx="13">
                  <c:v>4.916666666666667</c:v>
                </c:pt>
                <c:pt idx="14">
                  <c:v>4.916666666666667</c:v>
                </c:pt>
                <c:pt idx="15">
                  <c:v>9.3333333333333321</c:v>
                </c:pt>
                <c:pt idx="16">
                  <c:v>4.6666666666666661</c:v>
                </c:pt>
                <c:pt idx="17">
                  <c:v>4.416666666666667</c:v>
                </c:pt>
                <c:pt idx="18">
                  <c:v>5.1666666666666661</c:v>
                </c:pt>
                <c:pt idx="19">
                  <c:v>8.375</c:v>
                </c:pt>
                <c:pt idx="20">
                  <c:v>7.4166666666666661</c:v>
                </c:pt>
                <c:pt idx="21">
                  <c:v>6.25</c:v>
                </c:pt>
                <c:pt idx="22">
                  <c:v>8.4166666666666679</c:v>
                </c:pt>
                <c:pt idx="23">
                  <c:v>7.25</c:v>
                </c:pt>
                <c:pt idx="24">
                  <c:v>3.916666666666667</c:v>
                </c:pt>
                <c:pt idx="25">
                  <c:v>4.583333333333333</c:v>
                </c:pt>
                <c:pt idx="26">
                  <c:v>7.0833333333333339</c:v>
                </c:pt>
                <c:pt idx="27">
                  <c:v>9.25</c:v>
                </c:pt>
                <c:pt idx="28">
                  <c:v>4.916666666666667</c:v>
                </c:pt>
                <c:pt idx="29">
                  <c:v>5.4166666666666661</c:v>
                </c:pt>
                <c:pt idx="30">
                  <c:v>9.75</c:v>
                </c:pt>
                <c:pt idx="31">
                  <c:v>5.3333333333333339</c:v>
                </c:pt>
                <c:pt idx="32">
                  <c:v>7.9166666666666661</c:v>
                </c:pt>
                <c:pt idx="33">
                  <c:v>8.25</c:v>
                </c:pt>
                <c:pt idx="34">
                  <c:v>4</c:v>
                </c:pt>
                <c:pt idx="35">
                  <c:v>8.5</c:v>
                </c:pt>
                <c:pt idx="36">
                  <c:v>5.3333333333333339</c:v>
                </c:pt>
                <c:pt idx="37">
                  <c:v>3.916666666666667</c:v>
                </c:pt>
                <c:pt idx="38">
                  <c:v>6.5</c:v>
                </c:pt>
                <c:pt idx="39">
                  <c:v>8.0833333333333321</c:v>
                </c:pt>
                <c:pt idx="40">
                  <c:v>5.5</c:v>
                </c:pt>
                <c:pt idx="41">
                  <c:v>6.25</c:v>
                </c:pt>
                <c:pt idx="42">
                  <c:v>6</c:v>
                </c:pt>
                <c:pt idx="43">
                  <c:v>9</c:v>
                </c:pt>
                <c:pt idx="44">
                  <c:v>8.75</c:v>
                </c:pt>
                <c:pt idx="45">
                  <c:v>8.5833333333333321</c:v>
                </c:pt>
                <c:pt idx="46">
                  <c:v>5.5833333333333339</c:v>
                </c:pt>
                <c:pt idx="47">
                  <c:v>1</c:v>
                </c:pt>
                <c:pt idx="48">
                  <c:v>7</c:v>
                </c:pt>
                <c:pt idx="49">
                  <c:v>5.75</c:v>
                </c:pt>
                <c:pt idx="50">
                  <c:v>6.6666666666666661</c:v>
                </c:pt>
                <c:pt idx="51">
                  <c:v>6.75</c:v>
                </c:pt>
                <c:pt idx="52">
                  <c:v>6.4166666666666661</c:v>
                </c:pt>
                <c:pt idx="53">
                  <c:v>6.8333333333333339</c:v>
                </c:pt>
                <c:pt idx="54">
                  <c:v>4.75</c:v>
                </c:pt>
                <c:pt idx="55">
                  <c:v>7.25</c:v>
                </c:pt>
                <c:pt idx="56">
                  <c:v>4.9166666666666661</c:v>
                </c:pt>
                <c:pt idx="57">
                  <c:v>5.75</c:v>
                </c:pt>
                <c:pt idx="58">
                  <c:v>6.5</c:v>
                </c:pt>
                <c:pt idx="59">
                  <c:v>7.75</c:v>
                </c:pt>
                <c:pt idx="61">
                  <c:v>7.625</c:v>
                </c:pt>
                <c:pt idx="62">
                  <c:v>6</c:v>
                </c:pt>
                <c:pt idx="63">
                  <c:v>3.75</c:v>
                </c:pt>
                <c:pt idx="64">
                  <c:v>9.25</c:v>
                </c:pt>
                <c:pt idx="65">
                  <c:v>5.25</c:v>
                </c:pt>
                <c:pt idx="66">
                  <c:v>6.25</c:v>
                </c:pt>
                <c:pt idx="67">
                  <c:v>5.5833333333333339</c:v>
                </c:pt>
                <c:pt idx="68">
                  <c:v>7.5833333333333339</c:v>
                </c:pt>
                <c:pt idx="69">
                  <c:v>6.625</c:v>
                </c:pt>
                <c:pt idx="70">
                  <c:v>6.125</c:v>
                </c:pt>
                <c:pt idx="71">
                  <c:v>6.1666666666666661</c:v>
                </c:pt>
                <c:pt idx="72">
                  <c:v>6.1666666666666661</c:v>
                </c:pt>
                <c:pt idx="73">
                  <c:v>6.4166666666666661</c:v>
                </c:pt>
                <c:pt idx="74">
                  <c:v>7.6666666666666661</c:v>
                </c:pt>
                <c:pt idx="75">
                  <c:v>5.5833333333333339</c:v>
                </c:pt>
                <c:pt idx="76">
                  <c:v>5.5</c:v>
                </c:pt>
              </c:numCache>
            </c:numRef>
          </c:xVal>
          <c:yVal>
            <c:numRef>
              <c:f>('14 anys'!$U$2,'14 anys'!$U$6:$U$8,'14 anys'!$U$10,'14 anys'!$U$12:$U$21,'14 anys'!$U$23:$U$24,'14 anys'!$U$26:$U$84,'14 anys'!$U$85)</c:f>
              <c:numCache>
                <c:formatCode>0</c:formatCode>
                <c:ptCount val="77"/>
                <c:pt idx="0">
                  <c:v>9.6666666666666679</c:v>
                </c:pt>
                <c:pt idx="1">
                  <c:v>7</c:v>
                </c:pt>
                <c:pt idx="2">
                  <c:v>7.25</c:v>
                </c:pt>
                <c:pt idx="3">
                  <c:v>3.25</c:v>
                </c:pt>
                <c:pt idx="4">
                  <c:v>3.5</c:v>
                </c:pt>
                <c:pt idx="5">
                  <c:v>9.75</c:v>
                </c:pt>
                <c:pt idx="6">
                  <c:v>5.75</c:v>
                </c:pt>
                <c:pt idx="7">
                  <c:v>6</c:v>
                </c:pt>
                <c:pt idx="8">
                  <c:v>7.5</c:v>
                </c:pt>
                <c:pt idx="9">
                  <c:v>6.75</c:v>
                </c:pt>
                <c:pt idx="10">
                  <c:v>6.5</c:v>
                </c:pt>
                <c:pt idx="11">
                  <c:v>6.25</c:v>
                </c:pt>
                <c:pt idx="12">
                  <c:v>3.6666666666666665</c:v>
                </c:pt>
                <c:pt idx="13">
                  <c:v>3.8333333333333335</c:v>
                </c:pt>
                <c:pt idx="14">
                  <c:v>4.5</c:v>
                </c:pt>
                <c:pt idx="15">
                  <c:v>8.75</c:v>
                </c:pt>
                <c:pt idx="16">
                  <c:v>5.25</c:v>
                </c:pt>
                <c:pt idx="17">
                  <c:v>5.625</c:v>
                </c:pt>
                <c:pt idx="18">
                  <c:v>4.5</c:v>
                </c:pt>
                <c:pt idx="19">
                  <c:v>8.25</c:v>
                </c:pt>
                <c:pt idx="20">
                  <c:v>5.75</c:v>
                </c:pt>
                <c:pt idx="21">
                  <c:v>6.5</c:v>
                </c:pt>
                <c:pt idx="22">
                  <c:v>7.75</c:v>
                </c:pt>
                <c:pt idx="23">
                  <c:v>6</c:v>
                </c:pt>
                <c:pt idx="24">
                  <c:v>3.6666666666666665</c:v>
                </c:pt>
                <c:pt idx="25">
                  <c:v>3.75</c:v>
                </c:pt>
                <c:pt idx="26">
                  <c:v>7.5</c:v>
                </c:pt>
                <c:pt idx="27">
                  <c:v>9.5</c:v>
                </c:pt>
                <c:pt idx="28">
                  <c:v>4</c:v>
                </c:pt>
                <c:pt idx="29">
                  <c:v>4.625</c:v>
                </c:pt>
                <c:pt idx="30">
                  <c:v>9.5</c:v>
                </c:pt>
                <c:pt idx="31">
                  <c:v>5.8333333333333339</c:v>
                </c:pt>
                <c:pt idx="32">
                  <c:v>6.1666666666666661</c:v>
                </c:pt>
                <c:pt idx="33">
                  <c:v>7</c:v>
                </c:pt>
                <c:pt idx="34">
                  <c:v>3.833333333333333</c:v>
                </c:pt>
                <c:pt idx="35">
                  <c:v>8.5</c:v>
                </c:pt>
                <c:pt idx="36">
                  <c:v>4.1666666666666661</c:v>
                </c:pt>
                <c:pt idx="37">
                  <c:v>3</c:v>
                </c:pt>
                <c:pt idx="38">
                  <c:v>6</c:v>
                </c:pt>
                <c:pt idx="39">
                  <c:v>8.25</c:v>
                </c:pt>
                <c:pt idx="40">
                  <c:v>6.125</c:v>
                </c:pt>
                <c:pt idx="41">
                  <c:v>4.3333333333333339</c:v>
                </c:pt>
                <c:pt idx="42">
                  <c:v>5</c:v>
                </c:pt>
                <c:pt idx="43">
                  <c:v>7.5</c:v>
                </c:pt>
                <c:pt idx="44">
                  <c:v>7.5</c:v>
                </c:pt>
                <c:pt idx="45">
                  <c:v>8.5</c:v>
                </c:pt>
                <c:pt idx="46">
                  <c:v>5.5</c:v>
                </c:pt>
                <c:pt idx="47">
                  <c:v>1</c:v>
                </c:pt>
                <c:pt idx="48">
                  <c:v>6.5</c:v>
                </c:pt>
                <c:pt idx="49">
                  <c:v>5</c:v>
                </c:pt>
                <c:pt idx="50">
                  <c:v>5</c:v>
                </c:pt>
                <c:pt idx="51">
                  <c:v>6.125</c:v>
                </c:pt>
                <c:pt idx="52">
                  <c:v>6</c:v>
                </c:pt>
                <c:pt idx="53">
                  <c:v>5</c:v>
                </c:pt>
                <c:pt idx="54">
                  <c:v>3.5</c:v>
                </c:pt>
                <c:pt idx="55">
                  <c:v>5.75</c:v>
                </c:pt>
                <c:pt idx="56">
                  <c:v>4.5</c:v>
                </c:pt>
                <c:pt idx="57">
                  <c:v>4.5</c:v>
                </c:pt>
                <c:pt idx="58">
                  <c:v>5</c:v>
                </c:pt>
                <c:pt idx="59">
                  <c:v>7.25</c:v>
                </c:pt>
                <c:pt idx="60">
                  <c:v>4.5</c:v>
                </c:pt>
                <c:pt idx="61">
                  <c:v>7.25</c:v>
                </c:pt>
                <c:pt idx="62">
                  <c:v>6.1666666666666661</c:v>
                </c:pt>
                <c:pt idx="63">
                  <c:v>3</c:v>
                </c:pt>
                <c:pt idx="64">
                  <c:v>9.25</c:v>
                </c:pt>
                <c:pt idx="65">
                  <c:v>5.5</c:v>
                </c:pt>
                <c:pt idx="66">
                  <c:v>5.8333333333333339</c:v>
                </c:pt>
                <c:pt idx="67">
                  <c:v>4.125</c:v>
                </c:pt>
                <c:pt idx="68">
                  <c:v>6.5</c:v>
                </c:pt>
                <c:pt idx="69">
                  <c:v>5.5</c:v>
                </c:pt>
                <c:pt idx="70">
                  <c:v>4.75</c:v>
                </c:pt>
                <c:pt idx="71">
                  <c:v>5.5</c:v>
                </c:pt>
                <c:pt idx="72">
                  <c:v>4.8333333333333339</c:v>
                </c:pt>
                <c:pt idx="73">
                  <c:v>7.3333333333333339</c:v>
                </c:pt>
                <c:pt idx="74">
                  <c:v>7.25</c:v>
                </c:pt>
                <c:pt idx="75">
                  <c:v>4</c:v>
                </c:pt>
                <c:pt idx="76">
                  <c:v>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17024"/>
        <c:axId val="77017600"/>
      </c:scatterChart>
      <c:valAx>
        <c:axId val="7701702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</a:t>
                </a:r>
                <a:r>
                  <a:rPr lang="es-ES" baseline="0"/>
                  <a:t> mitjana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77017600"/>
        <c:crosses val="autoZero"/>
        <c:crossBetween val="midCat"/>
        <c:majorUnit val="1"/>
      </c:valAx>
      <c:valAx>
        <c:axId val="7701760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7701702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2750978835978831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8: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4t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201986140955878E-2"/>
          <c:y val="0.17710317460317457"/>
          <c:w val="0.62113247863247867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925384615384618"/>
                  <c:y val="1.3128571428571429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('15 anys'!$L$2,'15 anys'!$L$3,'15 anys'!$L$4,'15 anys'!$L$6,'15 anys'!$L$9,'15 anys'!$L$10,'15 anys'!$L$12,'15 anys'!$L$14,'15 anys'!$L$15,'15 anys'!$L$19,'15 anys'!$L$21,'15 anys'!$L$22,'15 anys'!$L$25,'15 anys'!$L$26,'15 anys'!$L$59)</c:f>
              <c:numCache>
                <c:formatCode>0</c:formatCode>
                <c:ptCount val="15"/>
                <c:pt idx="0">
                  <c:v>6.05</c:v>
                </c:pt>
                <c:pt idx="1">
                  <c:v>5.375</c:v>
                </c:pt>
                <c:pt idx="2">
                  <c:v>7.25</c:v>
                </c:pt>
                <c:pt idx="3">
                  <c:v>6.9</c:v>
                </c:pt>
                <c:pt idx="4">
                  <c:v>8</c:v>
                </c:pt>
                <c:pt idx="5">
                  <c:v>7.5</c:v>
                </c:pt>
                <c:pt idx="6">
                  <c:v>8.6999999999999993</c:v>
                </c:pt>
                <c:pt idx="7">
                  <c:v>7.05</c:v>
                </c:pt>
                <c:pt idx="8">
                  <c:v>8.3333333333333321</c:v>
                </c:pt>
                <c:pt idx="9">
                  <c:v>8.85</c:v>
                </c:pt>
                <c:pt idx="10">
                  <c:v>7.5</c:v>
                </c:pt>
                <c:pt idx="11">
                  <c:v>8.15</c:v>
                </c:pt>
                <c:pt idx="12">
                  <c:v>7.5</c:v>
                </c:pt>
                <c:pt idx="13">
                  <c:v>7.875</c:v>
                </c:pt>
                <c:pt idx="14">
                  <c:v>8.15</c:v>
                </c:pt>
              </c:numCache>
            </c:numRef>
          </c:xVal>
          <c:yVal>
            <c:numRef>
              <c:f>('15 anys'!$U$2:$U$4,'15 anys'!$U$6,'15 anys'!$U$9:$U$10,'15 anys'!$U$12,'15 anys'!$U$14:$U$15,'15 anys'!$U$19,'15 anys'!$U$21:$U$22,'15 anys'!$U$25:$U$26,'15 anys'!$U$59)</c:f>
              <c:numCache>
                <c:formatCode>0</c:formatCode>
                <c:ptCount val="15"/>
                <c:pt idx="0">
                  <c:v>6</c:v>
                </c:pt>
                <c:pt idx="1">
                  <c:v>5</c:v>
                </c:pt>
                <c:pt idx="2">
                  <c:v>6.75</c:v>
                </c:pt>
                <c:pt idx="3">
                  <c:v>6</c:v>
                </c:pt>
                <c:pt idx="4">
                  <c:v>6.6666666666666661</c:v>
                </c:pt>
                <c:pt idx="5">
                  <c:v>7</c:v>
                </c:pt>
                <c:pt idx="6">
                  <c:v>7.75</c:v>
                </c:pt>
                <c:pt idx="7">
                  <c:v>6</c:v>
                </c:pt>
                <c:pt idx="8">
                  <c:v>7.5</c:v>
                </c:pt>
                <c:pt idx="9">
                  <c:v>9</c:v>
                </c:pt>
                <c:pt idx="10">
                  <c:v>6.75</c:v>
                </c:pt>
                <c:pt idx="11">
                  <c:v>7.75</c:v>
                </c:pt>
                <c:pt idx="12">
                  <c:v>5</c:v>
                </c:pt>
                <c:pt idx="13">
                  <c:v>7.5</c:v>
                </c:pt>
                <c:pt idx="14">
                  <c:v>6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597222222222225"/>
                  <c:y val="0.32771984126984127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strRef>
              <c:f>('15 anys'!$L$5,'15 anys'!$L$7,'15 anys'!$L$8,'15 anys'!$L$11,'15 anys'!$L$13,'15 anys'!$L$16,'15 anys'!$L$17,'15 anys'!$L$18,'15 anys'!$L$20,'15 anys'!$L$23,'15 anys'!$L$24,'15 anys'!$L$27,'15 anys'!$L$28:$L$58,'15 anys'!$L$60:$L$109)</c:f>
              <c:strCache>
                <c:ptCount val="65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10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8</c:v>
                </c:pt>
                <c:pt idx="26">
                  <c:v>6</c:v>
                </c:pt>
                <c:pt idx="27">
                  <c:v>7</c:v>
                </c:pt>
                <c:pt idx="28">
                  <c:v>9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6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7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HUM</c:v>
                </c:pt>
              </c:strCache>
            </c:strRef>
          </c:xVal>
          <c:yVal>
            <c:numRef>
              <c:f>('15 anys'!$U$5,'15 anys'!$U$7:$U$8,'15 anys'!$U$13,'15 anys'!$U$16:$U$18,'15 anys'!$U$20,'15 anys'!$U$23:$U$24,'15 anys'!$U$27:$U$58,'15 anys'!$U$60:$U$108,'15 anys'!$U$109)</c:f>
              <c:numCache>
                <c:formatCode>0</c:formatCode>
                <c:ptCount val="92"/>
                <c:pt idx="0">
                  <c:v>8.75</c:v>
                </c:pt>
                <c:pt idx="1">
                  <c:v>2</c:v>
                </c:pt>
                <c:pt idx="2">
                  <c:v>7</c:v>
                </c:pt>
                <c:pt idx="3">
                  <c:v>7.25</c:v>
                </c:pt>
                <c:pt idx="4">
                  <c:v>5.75</c:v>
                </c:pt>
                <c:pt idx="5">
                  <c:v>8.6666666666666679</c:v>
                </c:pt>
                <c:pt idx="6">
                  <c:v>5.6666666666666661</c:v>
                </c:pt>
                <c:pt idx="7">
                  <c:v>9</c:v>
                </c:pt>
                <c:pt idx="8">
                  <c:v>5</c:v>
                </c:pt>
                <c:pt idx="9">
                  <c:v>6.25</c:v>
                </c:pt>
                <c:pt idx="10">
                  <c:v>8</c:v>
                </c:pt>
                <c:pt idx="11">
                  <c:v>4</c:v>
                </c:pt>
                <c:pt idx="12">
                  <c:v>9</c:v>
                </c:pt>
                <c:pt idx="13">
                  <c:v>6.5</c:v>
                </c:pt>
                <c:pt idx="14">
                  <c:v>5.75</c:v>
                </c:pt>
                <c:pt idx="15">
                  <c:v>5.5</c:v>
                </c:pt>
                <c:pt idx="16">
                  <c:v>7.166666666666667</c:v>
                </c:pt>
                <c:pt idx="17">
                  <c:v>5</c:v>
                </c:pt>
                <c:pt idx="18">
                  <c:v>5.5</c:v>
                </c:pt>
                <c:pt idx="19">
                  <c:v>6.5</c:v>
                </c:pt>
                <c:pt idx="20">
                  <c:v>5</c:v>
                </c:pt>
                <c:pt idx="21">
                  <c:v>2.5</c:v>
                </c:pt>
                <c:pt idx="22">
                  <c:v>9.25</c:v>
                </c:pt>
                <c:pt idx="23">
                  <c:v>5</c:v>
                </c:pt>
                <c:pt idx="24">
                  <c:v>6.5</c:v>
                </c:pt>
                <c:pt idx="25">
                  <c:v>4.75</c:v>
                </c:pt>
                <c:pt idx="26">
                  <c:v>5.5</c:v>
                </c:pt>
                <c:pt idx="27">
                  <c:v>7.75</c:v>
                </c:pt>
                <c:pt idx="28">
                  <c:v>5.5</c:v>
                </c:pt>
                <c:pt idx="29">
                  <c:v>4.25</c:v>
                </c:pt>
                <c:pt idx="30">
                  <c:v>5.5</c:v>
                </c:pt>
                <c:pt idx="31">
                  <c:v>3</c:v>
                </c:pt>
                <c:pt idx="32">
                  <c:v>7.8333333333333339</c:v>
                </c:pt>
                <c:pt idx="33">
                  <c:v>6</c:v>
                </c:pt>
                <c:pt idx="34">
                  <c:v>6.75</c:v>
                </c:pt>
                <c:pt idx="35">
                  <c:v>8</c:v>
                </c:pt>
                <c:pt idx="36">
                  <c:v>6</c:v>
                </c:pt>
                <c:pt idx="37">
                  <c:v>7.5</c:v>
                </c:pt>
                <c:pt idx="38">
                  <c:v>5.75</c:v>
                </c:pt>
                <c:pt idx="39">
                  <c:v>6</c:v>
                </c:pt>
                <c:pt idx="40">
                  <c:v>5</c:v>
                </c:pt>
                <c:pt idx="41">
                  <c:v>5.6666666666666661</c:v>
                </c:pt>
                <c:pt idx="42">
                  <c:v>2.5</c:v>
                </c:pt>
                <c:pt idx="43">
                  <c:v>5</c:v>
                </c:pt>
                <c:pt idx="44">
                  <c:v>6.75</c:v>
                </c:pt>
                <c:pt idx="45">
                  <c:v>4</c:v>
                </c:pt>
                <c:pt idx="46">
                  <c:v>6</c:v>
                </c:pt>
                <c:pt idx="47">
                  <c:v>7.1666666666666661</c:v>
                </c:pt>
                <c:pt idx="48">
                  <c:v>5.75</c:v>
                </c:pt>
                <c:pt idx="49">
                  <c:v>7.25</c:v>
                </c:pt>
                <c:pt idx="50">
                  <c:v>5</c:v>
                </c:pt>
                <c:pt idx="51">
                  <c:v>6</c:v>
                </c:pt>
                <c:pt idx="52">
                  <c:v>9</c:v>
                </c:pt>
                <c:pt idx="53">
                  <c:v>5.5</c:v>
                </c:pt>
                <c:pt idx="54">
                  <c:v>5</c:v>
                </c:pt>
                <c:pt idx="55">
                  <c:v>5.5</c:v>
                </c:pt>
                <c:pt idx="56">
                  <c:v>6.5</c:v>
                </c:pt>
                <c:pt idx="57">
                  <c:v>9</c:v>
                </c:pt>
                <c:pt idx="58">
                  <c:v>5.25</c:v>
                </c:pt>
                <c:pt idx="59">
                  <c:v>6</c:v>
                </c:pt>
                <c:pt idx="60">
                  <c:v>4.5</c:v>
                </c:pt>
                <c:pt idx="61">
                  <c:v>5</c:v>
                </c:pt>
                <c:pt idx="62">
                  <c:v>5</c:v>
                </c:pt>
                <c:pt idx="6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19904"/>
        <c:axId val="77020480"/>
      </c:scatterChart>
      <c:valAx>
        <c:axId val="7701990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77020480"/>
        <c:crosses val="autoZero"/>
        <c:crossBetween val="midCat"/>
        <c:majorUnit val="1"/>
      </c:valAx>
      <c:valAx>
        <c:axId val="7702048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</a:t>
                </a:r>
                <a:r>
                  <a:rPr lang="es-ES" baseline="0"/>
                  <a:t>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7701990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095192307692312"/>
          <c:y val="0.42079021164021163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Gràfic 9: Correlació entre els resultats en el</a:t>
            </a:r>
          </a:p>
          <a:p>
            <a:pPr>
              <a:defRPr/>
            </a:pPr>
            <a:r>
              <a:rPr lang="es-ES" sz="1400"/>
              <a:t>camp humanístic i el científic</a:t>
            </a:r>
            <a:r>
              <a:rPr lang="es-ES" sz="1400" baseline="0"/>
              <a:t> </a:t>
            </a:r>
            <a:r>
              <a:rPr lang="es-ES" sz="1400"/>
              <a:t>a 1r de BTX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73397435897434"/>
          <c:y val="0.18237777777777778"/>
          <c:w val="0.5971108974358974"/>
          <c:h val="0.69580740740740743"/>
        </c:manualLayout>
      </c:layout>
      <c:scatterChart>
        <c:scatterStyle val="lineMarker"/>
        <c:varyColors val="0"/>
        <c:ser>
          <c:idx val="1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9933"/>
              </a:solidFill>
              <a:ln>
                <a:solidFill>
                  <a:srgbClr val="FF9933"/>
                </a:solidFill>
              </a:ln>
            </c:spPr>
          </c:marker>
          <c:trendline>
            <c:spPr>
              <a:ln w="28575" cmpd="sng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3040405982905985"/>
                  <c:y val="2.0955676964716938E-2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rgbClr val="FF6600"/>
                        </a:solidFill>
                      </a:defRPr>
                    </a:pPr>
                    <a:r>
                      <a:rPr lang="en-US" baseline="0">
                        <a:solidFill>
                          <a:srgbClr val="EE8E00"/>
                        </a:solidFill>
                      </a:rPr>
                      <a:t>y = 0,66x + 2,23
R² = 0,79</a:t>
                    </a:r>
                    <a:endParaRPr lang="en-US">
                      <a:solidFill>
                        <a:srgbClr val="EE8E00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('[1]1 BTX'!$E$13,'[1]1 BTX'!$E$21,'[1]1 BTX'!$E$56,'[1]1 BTX'!$E$61,'[1]1 BTX'!$E$64:$E$65,'[1]1 BTX'!$E$69,'[1]1 BTX'!$E$75:$E$76,'[1]1 BTX'!$E$89,'[1]1 BTX'!$E$124,'[1]1 BTX'!$E$128)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6.333333333333333</c:v>
                </c:pt>
                <c:pt idx="4">
                  <c:v>7.666666666666667</c:v>
                </c:pt>
                <c:pt idx="5">
                  <c:v>9</c:v>
                </c:pt>
                <c:pt idx="6">
                  <c:v>6.666666666666667</c:v>
                </c:pt>
                <c:pt idx="7">
                  <c:v>6.333333333333333</c:v>
                </c:pt>
                <c:pt idx="8">
                  <c:v>6.666666666666667</c:v>
                </c:pt>
                <c:pt idx="9">
                  <c:v>4.666666666666667</c:v>
                </c:pt>
                <c:pt idx="10">
                  <c:v>6.666666666666667</c:v>
                </c:pt>
                <c:pt idx="11">
                  <c:v>4</c:v>
                </c:pt>
              </c:numCache>
            </c:numRef>
          </c:xVal>
          <c:yVal>
            <c:numRef>
              <c:f>('[1]1 BTX'!$T$13,'[1]1 BTX'!$T$21,'[1]1 BTX'!$T$56,'[1]1 BTX'!$T$61,'[1]1 BTX'!$T$64:$T$65,'[1]1 BTX'!$T$69,'[1]1 BTX'!$T$75:$T$76,'[1]1 BTX'!$T$89,'[1]1 BTX'!$T$124,'[1]1 BTX'!$T$128)</c:f>
              <c:numCache>
                <c:formatCode>General</c:formatCode>
                <c:ptCount val="12"/>
                <c:pt idx="0">
                  <c:v>8.4</c:v>
                </c:pt>
                <c:pt idx="1">
                  <c:v>7.25</c:v>
                </c:pt>
                <c:pt idx="2">
                  <c:v>6.8</c:v>
                </c:pt>
                <c:pt idx="3">
                  <c:v>6</c:v>
                </c:pt>
                <c:pt idx="4">
                  <c:v>7.4</c:v>
                </c:pt>
                <c:pt idx="5">
                  <c:v>8</c:v>
                </c:pt>
                <c:pt idx="6">
                  <c:v>7.4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5</c:v>
                </c:pt>
              </c:numCache>
            </c:numRef>
          </c:yVal>
          <c:smooth val="0"/>
        </c:ser>
        <c:ser>
          <c:idx val="0"/>
          <c:order val="1"/>
          <c:tx>
            <c:v>No 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6DC0FF"/>
              </a:solidFill>
              <a:ln>
                <a:solidFill>
                  <a:srgbClr val="6DC0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165619658119661"/>
                  <c:y val="0.50811108215942469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chemeClr val="tx2">
                            <a:lumMod val="60000"/>
                            <a:lumOff val="40000"/>
                          </a:schemeClr>
                        </a:solidFill>
                      </a:defRPr>
                    </a:pPr>
                    <a:r>
                      <a:rPr lang="en-US" b="0" baseline="0">
                        <a:solidFill>
                          <a:srgbClr val="0033CC"/>
                        </a:solidFill>
                      </a:rPr>
                      <a:t>y = 0,60x + 2,53
R² = 0,54</a:t>
                    </a:r>
                    <a:endParaRPr lang="en-US" b="0">
                      <a:solidFill>
                        <a:srgbClr val="0033CC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multiLvlStrRef>
              <c:f>('16 anys'!$O$2,'16 anys'!$O$3:$O$12,'16 anys'!$O$14:$O$20,'16 anys'!$O$22:$O$35,'16 anys'!$O$36:$O$55,'16 anys'!$O$58:$O$60,'16 anys'!$O$62:$O$63,'16 anys'!$O$66:$O$68,'16 anys'!$O$70:$O$74,'16 anys'!$O$77:$O$87,'16 anys'!$O$88,'16 anys'!$O$90:$O$100,'16 anys'!$O$101:$O$119,'16 anys'!$O$120:$O$123,'16 anys'!$O$125:$O$130)</c:f>
              <c:multiLvlStrCache>
                <c:ptCount val="13"/>
                <c:lvl>
                  <c:pt idx="0">
                    <c:v>10</c:v>
                  </c:pt>
                  <c:pt idx="1">
                    <c:v>4</c:v>
                  </c:pt>
                  <c:pt idx="2">
                    <c:v>9</c:v>
                  </c:pt>
                  <c:pt idx="3">
                    <c:v>9</c:v>
                  </c:pt>
                  <c:pt idx="4">
                    <c:v>6</c:v>
                  </c:pt>
                  <c:pt idx="5">
                    <c:v>8</c:v>
                  </c:pt>
                  <c:pt idx="6">
                    <c:v>7</c:v>
                  </c:pt>
                  <c:pt idx="7">
                    <c:v>5</c:v>
                  </c:pt>
                  <c:pt idx="8">
                    <c:v>6</c:v>
                  </c:pt>
                  <c:pt idx="9">
                    <c:v>5</c:v>
                  </c:pt>
                  <c:pt idx="10">
                    <c:v>8</c:v>
                  </c:pt>
                  <c:pt idx="11">
                    <c:v>4</c:v>
                  </c:pt>
                </c:lvl>
                <c:lvl>
                  <c:pt idx="1">
                    <c:v>10</c:v>
                  </c:pt>
                  <c:pt idx="2">
                    <c:v>7</c:v>
                  </c:pt>
                  <c:pt idx="3">
                    <c:v>5</c:v>
                  </c:pt>
                  <c:pt idx="4">
                    <c:v>7</c:v>
                  </c:pt>
                  <c:pt idx="5">
                    <c:v>5</c:v>
                  </c:pt>
                  <c:pt idx="6">
                    <c:v>7</c:v>
                  </c:pt>
                  <c:pt idx="7">
                    <c:v>6</c:v>
                  </c:pt>
                  <c:pt idx="8">
                    <c:v>8</c:v>
                  </c:pt>
                  <c:pt idx="9">
                    <c:v>7</c:v>
                  </c:pt>
                  <c:pt idx="11">
                    <c:v>5</c:v>
                  </c:pt>
                </c:lvl>
                <c:lvl>
                  <c:pt idx="1">
                    <c:v>8</c:v>
                  </c:pt>
                  <c:pt idx="2">
                    <c:v>7</c:v>
                  </c:pt>
                  <c:pt idx="3">
                    <c:v>8</c:v>
                  </c:pt>
                  <c:pt idx="4">
                    <c:v>6</c:v>
                  </c:pt>
                  <c:pt idx="5">
                    <c:v>9</c:v>
                  </c:pt>
                  <c:pt idx="7">
                    <c:v>4</c:v>
                  </c:pt>
                  <c:pt idx="8">
                    <c:v>6</c:v>
                  </c:pt>
                  <c:pt idx="9">
                    <c:v>10</c:v>
                  </c:pt>
                  <c:pt idx="11">
                    <c:v>8</c:v>
                  </c:pt>
                </c:lvl>
                <c:lvl>
                  <c:pt idx="1">
                    <c:v>9</c:v>
                  </c:pt>
                  <c:pt idx="2">
                    <c:v>8</c:v>
                  </c:pt>
                  <c:pt idx="3">
                    <c:v>7</c:v>
                  </c:pt>
                  <c:pt idx="4">
                    <c:v>7</c:v>
                  </c:pt>
                  <c:pt idx="8">
                    <c:v>9</c:v>
                  </c:pt>
                  <c:pt idx="9">
                    <c:v>5</c:v>
                  </c:pt>
                  <c:pt idx="11">
                    <c:v>7</c:v>
                  </c:pt>
                </c:lvl>
                <c:lvl>
                  <c:pt idx="1">
                    <c:v>6</c:v>
                  </c:pt>
                  <c:pt idx="2">
                    <c:v>7</c:v>
                  </c:pt>
                  <c:pt idx="3">
                    <c:v>10</c:v>
                  </c:pt>
                  <c:pt idx="4">
                    <c:v>4</c:v>
                  </c:pt>
                  <c:pt idx="8">
                    <c:v>9</c:v>
                  </c:pt>
                  <c:pt idx="9">
                    <c:v>9</c:v>
                  </c:pt>
                  <c:pt idx="11">
                    <c:v>7</c:v>
                  </c:pt>
                </c:lvl>
                <c:lvl>
                  <c:pt idx="1">
                    <c:v>1</c:v>
                  </c:pt>
                  <c:pt idx="2">
                    <c:v>8</c:v>
                  </c:pt>
                  <c:pt idx="3">
                    <c:v>8</c:v>
                  </c:pt>
                  <c:pt idx="4">
                    <c:v>9</c:v>
                  </c:pt>
                  <c:pt idx="9">
                    <c:v>8</c:v>
                  </c:pt>
                  <c:pt idx="11">
                    <c:v>7</c:v>
                  </c:pt>
                  <c:pt idx="12">
                    <c:v>HUM</c:v>
                  </c:pt>
                </c:lvl>
                <c:lvl>
                  <c:pt idx="1">
                    <c:v>6</c:v>
                  </c:pt>
                  <c:pt idx="2">
                    <c:v>5</c:v>
                  </c:pt>
                  <c:pt idx="3">
                    <c:v>9</c:v>
                  </c:pt>
                  <c:pt idx="4">
                    <c:v>8</c:v>
                  </c:pt>
                  <c:pt idx="9">
                    <c:v>7</c:v>
                  </c:pt>
                  <c:pt idx="11">
                    <c:v>3</c:v>
                  </c:pt>
                  <c:pt idx="12">
                    <c:v>7</c:v>
                  </c:pt>
                </c:lvl>
                <c:lvl>
                  <c:pt idx="1">
                    <c:v>5</c:v>
                  </c:pt>
                  <c:pt idx="3">
                    <c:v>3</c:v>
                  </c:pt>
                  <c:pt idx="4">
                    <c:v>7</c:v>
                  </c:pt>
                  <c:pt idx="9">
                    <c:v>8</c:v>
                  </c:pt>
                  <c:pt idx="11">
                    <c:v>6</c:v>
                  </c:pt>
                  <c:pt idx="12">
                    <c:v>7</c:v>
                  </c:pt>
                </c:lvl>
                <c:lvl>
                  <c:pt idx="1">
                    <c:v>6</c:v>
                  </c:pt>
                  <c:pt idx="3">
                    <c:v>6</c:v>
                  </c:pt>
                  <c:pt idx="4">
                    <c:v>9</c:v>
                  </c:pt>
                  <c:pt idx="9">
                    <c:v>4</c:v>
                  </c:pt>
                  <c:pt idx="11">
                    <c:v>8</c:v>
                  </c:pt>
                  <c:pt idx="12">
                    <c:v>8</c:v>
                  </c:pt>
                </c:lvl>
                <c:lvl>
                  <c:pt idx="1">
                    <c:v>6</c:v>
                  </c:pt>
                  <c:pt idx="3">
                    <c:v>8</c:v>
                  </c:pt>
                  <c:pt idx="4">
                    <c:v>6</c:v>
                  </c:pt>
                  <c:pt idx="9">
                    <c:v>8</c:v>
                  </c:pt>
                  <c:pt idx="11">
                    <c:v>7</c:v>
                  </c:pt>
                  <c:pt idx="12">
                    <c:v>3</c:v>
                  </c:pt>
                </c:lvl>
                <c:lvl>
                  <c:pt idx="3">
                    <c:v>8</c:v>
                  </c:pt>
                  <c:pt idx="4">
                    <c:v>7</c:v>
                  </c:pt>
                  <c:pt idx="9">
                    <c:v>7</c:v>
                  </c:pt>
                  <c:pt idx="11">
                    <c:v>5</c:v>
                  </c:pt>
                  <c:pt idx="12">
                    <c:v>7</c:v>
                  </c:pt>
                </c:lvl>
                <c:lvl>
                  <c:pt idx="3">
                    <c:v>6</c:v>
                  </c:pt>
                  <c:pt idx="4">
                    <c:v>7</c:v>
                  </c:pt>
                  <c:pt idx="12">
                    <c:v>5</c:v>
                  </c:pt>
                </c:lvl>
                <c:lvl>
                  <c:pt idx="3">
                    <c:v>8</c:v>
                  </c:pt>
                  <c:pt idx="4">
                    <c:v>6</c:v>
                  </c:pt>
                  <c:pt idx="12">
                    <c:v>3</c:v>
                  </c:pt>
                </c:lvl>
                <c:lvl>
                  <c:pt idx="3">
                    <c:v>6</c:v>
                  </c:pt>
                  <c:pt idx="4">
                    <c:v>7</c:v>
                  </c:pt>
                  <c:pt idx="12">
                    <c:v>5</c:v>
                  </c:pt>
                </c:lvl>
                <c:lvl>
                  <c:pt idx="4">
                    <c:v>5</c:v>
                  </c:pt>
                  <c:pt idx="12">
                    <c:v>4</c:v>
                  </c:pt>
                </c:lvl>
                <c:lvl>
                  <c:pt idx="4">
                    <c:v>6</c:v>
                  </c:pt>
                  <c:pt idx="12">
                    <c:v>9</c:v>
                  </c:pt>
                </c:lvl>
                <c:lvl>
                  <c:pt idx="4">
                    <c:v>6</c:v>
                  </c:pt>
                  <c:pt idx="12">
                    <c:v>3</c:v>
                  </c:pt>
                </c:lvl>
                <c:lvl>
                  <c:pt idx="4">
                    <c:v>10</c:v>
                  </c:pt>
                  <c:pt idx="12">
                    <c:v>2</c:v>
                  </c:pt>
                </c:lvl>
                <c:lvl>
                  <c:pt idx="4">
                    <c:v>5</c:v>
                  </c:pt>
                  <c:pt idx="12">
                    <c:v>4</c:v>
                  </c:pt>
                </c:lvl>
                <c:lvl>
                  <c:pt idx="4">
                    <c:v>8</c:v>
                  </c:pt>
                </c:lvl>
              </c:multiLvlStrCache>
            </c:multiLvlStrRef>
          </c:xVal>
          <c:yVal>
            <c:numRef>
              <c:f>('[1]1 BTX'!$T$2:$T$12,'[1]1 BTX'!$T$14:$T$20,'[1]1 BTX'!$T$22:$T$55,'[1]1 BTX'!$T$58:$T$60,'[1]1 BTX'!$T$62:$T$63,'[1]1 BTX'!$T$66:$T$68,'[1]1 BTX'!$T$70:$T$74,'[1]1 BTX'!$T$77:$T$88,'[1]1 BTX'!$T$90:$T$123,'[1]1 BTX'!$T$125:$T$126,'[1]1 BTX'!$T$129:$T$130)</c:f>
              <c:numCache>
                <c:formatCode>General</c:formatCode>
                <c:ptCount val="115"/>
                <c:pt idx="0">
                  <c:v>6.8</c:v>
                </c:pt>
                <c:pt idx="1">
                  <c:v>5.5</c:v>
                </c:pt>
                <c:pt idx="2">
                  <c:v>9.4</c:v>
                </c:pt>
                <c:pt idx="3">
                  <c:v>6</c:v>
                </c:pt>
                <c:pt idx="4">
                  <c:v>10</c:v>
                </c:pt>
                <c:pt idx="5">
                  <c:v>6.8</c:v>
                </c:pt>
                <c:pt idx="6">
                  <c:v>8.1999999999999993</c:v>
                </c:pt>
                <c:pt idx="7">
                  <c:v>6.4</c:v>
                </c:pt>
                <c:pt idx="8">
                  <c:v>6.2</c:v>
                </c:pt>
                <c:pt idx="9">
                  <c:v>6.2</c:v>
                </c:pt>
                <c:pt idx="10">
                  <c:v>6.4</c:v>
                </c:pt>
                <c:pt idx="11">
                  <c:v>7.4</c:v>
                </c:pt>
                <c:pt idx="12">
                  <c:v>7.6</c:v>
                </c:pt>
                <c:pt idx="13">
                  <c:v>8.4</c:v>
                </c:pt>
                <c:pt idx="14">
                  <c:v>6.6</c:v>
                </c:pt>
                <c:pt idx="15">
                  <c:v>5.8</c:v>
                </c:pt>
                <c:pt idx="16">
                  <c:v>8.1999999999999993</c:v>
                </c:pt>
                <c:pt idx="17">
                  <c:v>6.2</c:v>
                </c:pt>
                <c:pt idx="18">
                  <c:v>10</c:v>
                </c:pt>
                <c:pt idx="19">
                  <c:v>6.333333333333333</c:v>
                </c:pt>
                <c:pt idx="20">
                  <c:v>6.2</c:v>
                </c:pt>
                <c:pt idx="21">
                  <c:v>8.4</c:v>
                </c:pt>
                <c:pt idx="22">
                  <c:v>6.4</c:v>
                </c:pt>
                <c:pt idx="23">
                  <c:v>6.6</c:v>
                </c:pt>
                <c:pt idx="24">
                  <c:v>5.4</c:v>
                </c:pt>
                <c:pt idx="25">
                  <c:v>6.4</c:v>
                </c:pt>
                <c:pt idx="26">
                  <c:v>7.8</c:v>
                </c:pt>
                <c:pt idx="27">
                  <c:v>7.2</c:v>
                </c:pt>
                <c:pt idx="28">
                  <c:v>7.2</c:v>
                </c:pt>
                <c:pt idx="29">
                  <c:v>6.6</c:v>
                </c:pt>
                <c:pt idx="30">
                  <c:v>4</c:v>
                </c:pt>
                <c:pt idx="31">
                  <c:v>7.6</c:v>
                </c:pt>
                <c:pt idx="32">
                  <c:v>6.4</c:v>
                </c:pt>
                <c:pt idx="33">
                  <c:v>8.8000000000000007</c:v>
                </c:pt>
                <c:pt idx="34">
                  <c:v>6.4</c:v>
                </c:pt>
                <c:pt idx="35">
                  <c:v>6.4</c:v>
                </c:pt>
                <c:pt idx="36">
                  <c:v>8.4</c:v>
                </c:pt>
                <c:pt idx="37">
                  <c:v>3.6</c:v>
                </c:pt>
                <c:pt idx="38">
                  <c:v>5.75</c:v>
                </c:pt>
                <c:pt idx="39">
                  <c:v>7</c:v>
                </c:pt>
                <c:pt idx="40">
                  <c:v>9.6</c:v>
                </c:pt>
                <c:pt idx="41">
                  <c:v>7.75</c:v>
                </c:pt>
                <c:pt idx="42">
                  <c:v>8.4</c:v>
                </c:pt>
                <c:pt idx="43">
                  <c:v>8.5</c:v>
                </c:pt>
                <c:pt idx="44">
                  <c:v>9.75</c:v>
                </c:pt>
                <c:pt idx="45">
                  <c:v>4.4000000000000004</c:v>
                </c:pt>
                <c:pt idx="46">
                  <c:v>7</c:v>
                </c:pt>
                <c:pt idx="47">
                  <c:v>5.6</c:v>
                </c:pt>
                <c:pt idx="48">
                  <c:v>6</c:v>
                </c:pt>
                <c:pt idx="49">
                  <c:v>7.6</c:v>
                </c:pt>
                <c:pt idx="50">
                  <c:v>7.666666666666667</c:v>
                </c:pt>
                <c:pt idx="51">
                  <c:v>6</c:v>
                </c:pt>
                <c:pt idx="52">
                  <c:v>7.4</c:v>
                </c:pt>
                <c:pt idx="53">
                  <c:v>6.4</c:v>
                </c:pt>
                <c:pt idx="54">
                  <c:v>5.8</c:v>
                </c:pt>
                <c:pt idx="55">
                  <c:v>6.25</c:v>
                </c:pt>
                <c:pt idx="56">
                  <c:v>6.25</c:v>
                </c:pt>
                <c:pt idx="57">
                  <c:v>6.5</c:v>
                </c:pt>
                <c:pt idx="58">
                  <c:v>7</c:v>
                </c:pt>
                <c:pt idx="59">
                  <c:v>8</c:v>
                </c:pt>
                <c:pt idx="60">
                  <c:v>4.333333333333333</c:v>
                </c:pt>
                <c:pt idx="61">
                  <c:v>6</c:v>
                </c:pt>
                <c:pt idx="62">
                  <c:v>5</c:v>
                </c:pt>
                <c:pt idx="63">
                  <c:v>0.5</c:v>
                </c:pt>
                <c:pt idx="64">
                  <c:v>6.666666666666667</c:v>
                </c:pt>
                <c:pt idx="65">
                  <c:v>5</c:v>
                </c:pt>
                <c:pt idx="66">
                  <c:v>3</c:v>
                </c:pt>
                <c:pt idx="67">
                  <c:v>7</c:v>
                </c:pt>
                <c:pt idx="68">
                  <c:v>5</c:v>
                </c:pt>
                <c:pt idx="69">
                  <c:v>2.5</c:v>
                </c:pt>
                <c:pt idx="70">
                  <c:v>7</c:v>
                </c:pt>
                <c:pt idx="72">
                  <c:v>5.333333333333333</c:v>
                </c:pt>
                <c:pt idx="73">
                  <c:v>6</c:v>
                </c:pt>
                <c:pt idx="74">
                  <c:v>5.5</c:v>
                </c:pt>
                <c:pt idx="75">
                  <c:v>5</c:v>
                </c:pt>
                <c:pt idx="76">
                  <c:v>5.5</c:v>
                </c:pt>
                <c:pt idx="77">
                  <c:v>6</c:v>
                </c:pt>
                <c:pt idx="78">
                  <c:v>8</c:v>
                </c:pt>
                <c:pt idx="79">
                  <c:v>5.5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3</c:v>
                </c:pt>
                <c:pt idx="84">
                  <c:v>6</c:v>
                </c:pt>
                <c:pt idx="85">
                  <c:v>5.5</c:v>
                </c:pt>
                <c:pt idx="86">
                  <c:v>6.5</c:v>
                </c:pt>
                <c:pt idx="87">
                  <c:v>3.5</c:v>
                </c:pt>
                <c:pt idx="88">
                  <c:v>7</c:v>
                </c:pt>
                <c:pt idx="89">
                  <c:v>4.2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9</c:v>
                </c:pt>
                <c:pt idx="95">
                  <c:v>5.5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8.5</c:v>
                </c:pt>
                <c:pt idx="108">
                  <c:v>6.5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5.5</c:v>
                </c:pt>
                <c:pt idx="113">
                  <c:v>6</c:v>
                </c:pt>
                <c:pt idx="114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91264"/>
        <c:axId val="77891840"/>
      </c:scatterChart>
      <c:valAx>
        <c:axId val="7789126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891840"/>
        <c:crosses val="autoZero"/>
        <c:crossBetween val="midCat"/>
        <c:majorUnit val="1"/>
      </c:valAx>
      <c:valAx>
        <c:axId val="7789184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89126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0888952991453003"/>
          <c:y val="0.43424746081083859"/>
          <c:w val="0.28296944444444444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50" b="1" i="0" baseline="0">
                <a:effectLst/>
                <a:latin typeface="+mn-lt"/>
              </a:rPr>
              <a:t>Gràfic 10: Correlació entre els resultats en el</a:t>
            </a:r>
          </a:p>
          <a:p>
            <a:pPr>
              <a:defRPr/>
            </a:pPr>
            <a:r>
              <a:rPr lang="es-ES" sz="1350" b="1" i="0" baseline="0">
                <a:effectLst/>
                <a:latin typeface="+mn-lt"/>
              </a:rPr>
              <a:t>camp humanístic i el científic a 2n de BTX</a:t>
            </a:r>
            <a:endParaRPr lang="es-ES" sz="135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10256410256401E-2"/>
          <c:y val="0.17247354497354497"/>
          <c:w val="0.62113247863247867"/>
          <c:h val="0.6988293650793651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054384181629954"/>
                  <c:y val="3.5833333333333335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('17 anys'!$O$18,'17 anys'!$O$31,'17 anys'!$O$60,'17 anys'!$O$68,'17 anys'!$O$73)</c:f>
              <c:numCache>
                <c:formatCode>0</c:formatCode>
                <c:ptCount val="5"/>
                <c:pt idx="0">
                  <c:v>8.6666666666666679</c:v>
                </c:pt>
                <c:pt idx="1">
                  <c:v>8.9166666666666679</c:v>
                </c:pt>
                <c:pt idx="2">
                  <c:v>9.5</c:v>
                </c:pt>
                <c:pt idx="3">
                  <c:v>5.9333333333333336</c:v>
                </c:pt>
                <c:pt idx="4">
                  <c:v>5</c:v>
                </c:pt>
              </c:numCache>
            </c:numRef>
          </c:xVal>
          <c:yVal>
            <c:numRef>
              <c:f>('17 anys'!$AA$18,'17 anys'!$AA$31,'17 anys'!$AA$60,'17 anys'!$AA$68,'17 anys'!$AA$73)</c:f>
              <c:numCache>
                <c:formatCode>0</c:formatCode>
                <c:ptCount val="5"/>
                <c:pt idx="0">
                  <c:v>8.8333333333333321</c:v>
                </c:pt>
                <c:pt idx="1">
                  <c:v>8.75</c:v>
                </c:pt>
                <c:pt idx="2">
                  <c:v>7.8333333333333339</c:v>
                </c:pt>
                <c:pt idx="3">
                  <c:v>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399864811927272"/>
                  <c:y val="0.50078359788359783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('17 anys'!$O$2:$O$17,'17 anys'!$O$19:$O$30,'17 anys'!$O$32:$O$54,'17 anys'!$O$55:$O$59,'17 anys'!$O$61:$O$66,'17 anys'!$O$67,'17 anys'!$O$69:$O$72)</c:f>
              <c:numCache>
                <c:formatCode>0</c:formatCode>
                <c:ptCount val="67"/>
                <c:pt idx="0">
                  <c:v>8.75</c:v>
                </c:pt>
                <c:pt idx="1">
                  <c:v>9.5</c:v>
                </c:pt>
                <c:pt idx="2">
                  <c:v>10</c:v>
                </c:pt>
                <c:pt idx="3">
                  <c:v>6.8333333333333339</c:v>
                </c:pt>
                <c:pt idx="4">
                  <c:v>5.5</c:v>
                </c:pt>
                <c:pt idx="5">
                  <c:v>8.5833333333333321</c:v>
                </c:pt>
                <c:pt idx="6">
                  <c:v>7.0833333333333339</c:v>
                </c:pt>
                <c:pt idx="7">
                  <c:v>6.1666666666666661</c:v>
                </c:pt>
                <c:pt idx="8">
                  <c:v>6</c:v>
                </c:pt>
                <c:pt idx="9">
                  <c:v>6.4166666666666661</c:v>
                </c:pt>
                <c:pt idx="10">
                  <c:v>6.8333333333333339</c:v>
                </c:pt>
                <c:pt idx="11">
                  <c:v>7</c:v>
                </c:pt>
                <c:pt idx="12">
                  <c:v>9</c:v>
                </c:pt>
                <c:pt idx="13">
                  <c:v>7.4166666666666661</c:v>
                </c:pt>
                <c:pt idx="14">
                  <c:v>5.5833333333333339</c:v>
                </c:pt>
                <c:pt idx="15">
                  <c:v>7.4166666666666661</c:v>
                </c:pt>
                <c:pt idx="16">
                  <c:v>5.6666666666666661</c:v>
                </c:pt>
                <c:pt idx="17">
                  <c:v>9.4166666666666679</c:v>
                </c:pt>
                <c:pt idx="18">
                  <c:v>9.75</c:v>
                </c:pt>
                <c:pt idx="19">
                  <c:v>5.8333333333333339</c:v>
                </c:pt>
                <c:pt idx="20">
                  <c:v>8.8333333333333321</c:v>
                </c:pt>
                <c:pt idx="21">
                  <c:v>6.1666666666666661</c:v>
                </c:pt>
                <c:pt idx="22">
                  <c:v>6.5</c:v>
                </c:pt>
                <c:pt idx="23">
                  <c:v>5.5</c:v>
                </c:pt>
                <c:pt idx="24">
                  <c:v>6</c:v>
                </c:pt>
                <c:pt idx="25">
                  <c:v>7.5</c:v>
                </c:pt>
                <c:pt idx="26">
                  <c:v>8.1666666666666679</c:v>
                </c:pt>
                <c:pt idx="27">
                  <c:v>8.5</c:v>
                </c:pt>
                <c:pt idx="28">
                  <c:v>4.25</c:v>
                </c:pt>
                <c:pt idx="29">
                  <c:v>9.6666666666666679</c:v>
                </c:pt>
                <c:pt idx="30">
                  <c:v>5.6666666666666661</c:v>
                </c:pt>
                <c:pt idx="31">
                  <c:v>6.5833333333333339</c:v>
                </c:pt>
                <c:pt idx="32">
                  <c:v>5.3333333333333339</c:v>
                </c:pt>
                <c:pt idx="33">
                  <c:v>8</c:v>
                </c:pt>
                <c:pt idx="34">
                  <c:v>10</c:v>
                </c:pt>
                <c:pt idx="35">
                  <c:v>7.666666666666667</c:v>
                </c:pt>
                <c:pt idx="36">
                  <c:v>9.25</c:v>
                </c:pt>
                <c:pt idx="37">
                  <c:v>6.8333333333333339</c:v>
                </c:pt>
                <c:pt idx="38">
                  <c:v>10</c:v>
                </c:pt>
                <c:pt idx="39">
                  <c:v>6.9166666666666661</c:v>
                </c:pt>
                <c:pt idx="40">
                  <c:v>4.5833333333333339</c:v>
                </c:pt>
                <c:pt idx="41">
                  <c:v>5.75</c:v>
                </c:pt>
                <c:pt idx="42">
                  <c:v>6.1666666666666661</c:v>
                </c:pt>
                <c:pt idx="43">
                  <c:v>8.25</c:v>
                </c:pt>
                <c:pt idx="44">
                  <c:v>5.5</c:v>
                </c:pt>
                <c:pt idx="45">
                  <c:v>7</c:v>
                </c:pt>
                <c:pt idx="46">
                  <c:v>6.9166666666666661</c:v>
                </c:pt>
                <c:pt idx="47">
                  <c:v>6.0833333333333339</c:v>
                </c:pt>
                <c:pt idx="48">
                  <c:v>5.4166666666666661</c:v>
                </c:pt>
                <c:pt idx="49">
                  <c:v>5.5833333333333339</c:v>
                </c:pt>
                <c:pt idx="50">
                  <c:v>6.4166666666666661</c:v>
                </c:pt>
                <c:pt idx="51">
                  <c:v>6.5</c:v>
                </c:pt>
                <c:pt idx="52">
                  <c:v>7.75</c:v>
                </c:pt>
                <c:pt idx="53">
                  <c:v>8.3333333333333321</c:v>
                </c:pt>
                <c:pt idx="54">
                  <c:v>8.3333333333333339</c:v>
                </c:pt>
                <c:pt idx="55">
                  <c:v>8.75</c:v>
                </c:pt>
                <c:pt idx="56">
                  <c:v>7.4166666666666661</c:v>
                </c:pt>
                <c:pt idx="57">
                  <c:v>5.5</c:v>
                </c:pt>
                <c:pt idx="58">
                  <c:v>6.9583333333333339</c:v>
                </c:pt>
                <c:pt idx="59">
                  <c:v>6.625</c:v>
                </c:pt>
                <c:pt idx="60">
                  <c:v>5.125</c:v>
                </c:pt>
                <c:pt idx="61">
                  <c:v>7.1333333333333329</c:v>
                </c:pt>
                <c:pt idx="62">
                  <c:v>6.5</c:v>
                </c:pt>
                <c:pt idx="63">
                  <c:v>8.125</c:v>
                </c:pt>
                <c:pt idx="64">
                  <c:v>7.416666666666667</c:v>
                </c:pt>
                <c:pt idx="65">
                  <c:v>5</c:v>
                </c:pt>
                <c:pt idx="66">
                  <c:v>7.625</c:v>
                </c:pt>
              </c:numCache>
            </c:numRef>
          </c:xVal>
          <c:yVal>
            <c:numRef>
              <c:f>('17 anys'!$AA$2:$AA$17,'17 anys'!$AA$19:$AA$30,'17 anys'!$AA$32:$AA$54,'17 anys'!$AA$55:$AA$59,'17 anys'!$AA$61:$AA$67,'17 anys'!$AA$69:$AA$72)</c:f>
              <c:numCache>
                <c:formatCode>0</c:formatCode>
                <c:ptCount val="67"/>
                <c:pt idx="0">
                  <c:v>7.3333333333333339</c:v>
                </c:pt>
                <c:pt idx="1">
                  <c:v>9.1666666666666679</c:v>
                </c:pt>
                <c:pt idx="2">
                  <c:v>9.3333333333333321</c:v>
                </c:pt>
                <c:pt idx="3">
                  <c:v>5</c:v>
                </c:pt>
                <c:pt idx="4">
                  <c:v>6.3333333333333339</c:v>
                </c:pt>
                <c:pt idx="5">
                  <c:v>8</c:v>
                </c:pt>
                <c:pt idx="6">
                  <c:v>5.1666666666666661</c:v>
                </c:pt>
                <c:pt idx="7">
                  <c:v>5</c:v>
                </c:pt>
                <c:pt idx="8">
                  <c:v>6.25</c:v>
                </c:pt>
                <c:pt idx="9">
                  <c:v>5.5</c:v>
                </c:pt>
                <c:pt idx="10">
                  <c:v>7.75</c:v>
                </c:pt>
                <c:pt idx="11">
                  <c:v>7.1666666666666661</c:v>
                </c:pt>
                <c:pt idx="12">
                  <c:v>7.8333333333333339</c:v>
                </c:pt>
                <c:pt idx="13">
                  <c:v>9.1666666666666679</c:v>
                </c:pt>
                <c:pt idx="14">
                  <c:v>6.1666666666666661</c:v>
                </c:pt>
                <c:pt idx="15">
                  <c:v>5.6666666666666661</c:v>
                </c:pt>
                <c:pt idx="16">
                  <c:v>7</c:v>
                </c:pt>
                <c:pt idx="17">
                  <c:v>8.75</c:v>
                </c:pt>
                <c:pt idx="18">
                  <c:v>9.8333333333333321</c:v>
                </c:pt>
                <c:pt idx="19">
                  <c:v>5</c:v>
                </c:pt>
                <c:pt idx="20">
                  <c:v>8.1666666666666679</c:v>
                </c:pt>
                <c:pt idx="21">
                  <c:v>5.1666666666666661</c:v>
                </c:pt>
                <c:pt idx="22">
                  <c:v>5.6666666666666661</c:v>
                </c:pt>
                <c:pt idx="23">
                  <c:v>5.3333333333333339</c:v>
                </c:pt>
                <c:pt idx="24">
                  <c:v>5.75</c:v>
                </c:pt>
                <c:pt idx="25">
                  <c:v>6.6666666666666661</c:v>
                </c:pt>
                <c:pt idx="26">
                  <c:v>6.6666666666666661</c:v>
                </c:pt>
                <c:pt idx="27">
                  <c:v>7.1666666666666661</c:v>
                </c:pt>
                <c:pt idx="28">
                  <c:v>3.5</c:v>
                </c:pt>
                <c:pt idx="29">
                  <c:v>8.1666666666666679</c:v>
                </c:pt>
                <c:pt idx="30">
                  <c:v>5.1666666666666661</c:v>
                </c:pt>
                <c:pt idx="31">
                  <c:v>6.8333333333333339</c:v>
                </c:pt>
                <c:pt idx="32">
                  <c:v>5.1666666666666661</c:v>
                </c:pt>
                <c:pt idx="33">
                  <c:v>6.3333333333333339</c:v>
                </c:pt>
                <c:pt idx="34">
                  <c:v>10</c:v>
                </c:pt>
                <c:pt idx="35">
                  <c:v>7</c:v>
                </c:pt>
                <c:pt idx="36">
                  <c:v>8.5</c:v>
                </c:pt>
                <c:pt idx="37">
                  <c:v>6.8333333333333339</c:v>
                </c:pt>
                <c:pt idx="38">
                  <c:v>8.8333333333333321</c:v>
                </c:pt>
                <c:pt idx="39">
                  <c:v>6.5</c:v>
                </c:pt>
                <c:pt idx="40">
                  <c:v>5.5</c:v>
                </c:pt>
                <c:pt idx="41">
                  <c:v>5.1666666666666661</c:v>
                </c:pt>
                <c:pt idx="42">
                  <c:v>5.1666666666666661</c:v>
                </c:pt>
                <c:pt idx="43">
                  <c:v>7.1666666666666661</c:v>
                </c:pt>
                <c:pt idx="44">
                  <c:v>5</c:v>
                </c:pt>
                <c:pt idx="45">
                  <c:v>5.666666666666667</c:v>
                </c:pt>
                <c:pt idx="46">
                  <c:v>7</c:v>
                </c:pt>
                <c:pt idx="47">
                  <c:v>6.8333333333333339</c:v>
                </c:pt>
                <c:pt idx="48">
                  <c:v>5.3333333333333339</c:v>
                </c:pt>
                <c:pt idx="49">
                  <c:v>6.25</c:v>
                </c:pt>
                <c:pt idx="50">
                  <c:v>5.1666666666666661</c:v>
                </c:pt>
                <c:pt idx="51">
                  <c:v>5.8333333333333339</c:v>
                </c:pt>
                <c:pt idx="52">
                  <c:v>6.666666666666667</c:v>
                </c:pt>
                <c:pt idx="53">
                  <c:v>8</c:v>
                </c:pt>
                <c:pt idx="54">
                  <c:v>7</c:v>
                </c:pt>
                <c:pt idx="55">
                  <c:v>6</c:v>
                </c:pt>
                <c:pt idx="56">
                  <c:v>8.3333333333333339</c:v>
                </c:pt>
                <c:pt idx="57">
                  <c:v>5</c:v>
                </c:pt>
                <c:pt idx="58">
                  <c:v>8.5</c:v>
                </c:pt>
                <c:pt idx="59">
                  <c:v>6</c:v>
                </c:pt>
                <c:pt idx="60">
                  <c:v>5</c:v>
                </c:pt>
                <c:pt idx="62">
                  <c:v>9</c:v>
                </c:pt>
                <c:pt idx="63">
                  <c:v>7</c:v>
                </c:pt>
                <c:pt idx="64">
                  <c:v>5.5</c:v>
                </c:pt>
                <c:pt idx="6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94720"/>
        <c:axId val="77895296"/>
      </c:scatterChart>
      <c:valAx>
        <c:axId val="7789472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77895296"/>
        <c:crosses val="autoZero"/>
        <c:crossBetween val="midCat"/>
        <c:majorUnit val="1"/>
      </c:valAx>
      <c:valAx>
        <c:axId val="7789529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7789472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3991269841269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dels alumnes de 12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(RESULTATS!$P$3:$P$6,RESULTATS!$S$3:$S$6,RESULTATS!$V$3:$V$6,RESULTATS!$Y$3:$Y$6,RESULTATS!$AB$3:$AB$6,RESULTATS!$AE$3:$AE$6,RESULTATS!$AH$3:$AH$6)</c:f>
                <c:numCache>
                  <c:formatCode>General</c:formatCode>
                  <c:ptCount val="28"/>
                  <c:pt idx="0">
                    <c:v>1.3849746430547989</c:v>
                  </c:pt>
                  <c:pt idx="1">
                    <c:v>1.5507614617055419</c:v>
                  </c:pt>
                  <c:pt idx="2">
                    <c:v>1.9186597042541851</c:v>
                  </c:pt>
                  <c:pt idx="3">
                    <c:v>1.63463396961402</c:v>
                  </c:pt>
                  <c:pt idx="4">
                    <c:v>1.3887301496588271</c:v>
                  </c:pt>
                  <c:pt idx="5">
                    <c:v>1.7511900715418252</c:v>
                  </c:pt>
                  <c:pt idx="6">
                    <c:v>2.0795009796401454</c:v>
                  </c:pt>
                  <c:pt idx="7">
                    <c:v>1.8704578038356534</c:v>
                  </c:pt>
                  <c:pt idx="8">
                    <c:v>1.3607213160673395</c:v>
                  </c:pt>
                  <c:pt idx="9">
                    <c:v>1.5109208928479452</c:v>
                  </c:pt>
                  <c:pt idx="10">
                    <c:v>1.9624821100811722</c:v>
                  </c:pt>
                  <c:pt idx="11">
                    <c:v>1.7160754672364109</c:v>
                  </c:pt>
                  <c:pt idx="12">
                    <c:v>1.8516401995451028</c:v>
                  </c:pt>
                  <c:pt idx="13">
                    <c:v>1.6020819787597209</c:v>
                  </c:pt>
                  <c:pt idx="14">
                    <c:v>1.7011835893141929</c:v>
                  </c:pt>
                  <c:pt idx="15">
                    <c:v>1.7564470908566319</c:v>
                  </c:pt>
                  <c:pt idx="16">
                    <c:v>1.3226881598676081</c:v>
                  </c:pt>
                  <c:pt idx="17">
                    <c:v>1.2095300587265105</c:v>
                  </c:pt>
                  <c:pt idx="18">
                    <c:v>1.9422542449321132</c:v>
                  </c:pt>
                  <c:pt idx="19">
                    <c:v>1.9512426495645507</c:v>
                  </c:pt>
                  <c:pt idx="20">
                    <c:v>1.4749478737090089</c:v>
                  </c:pt>
                  <c:pt idx="21">
                    <c:v>1.3608276348795376</c:v>
                  </c:pt>
                  <c:pt idx="22">
                    <c:v>1.8660266609363421</c:v>
                  </c:pt>
                  <c:pt idx="23">
                    <c:v>1.7847844498506882</c:v>
                  </c:pt>
                  <c:pt idx="24">
                    <c:v>1.2858826805263435</c:v>
                  </c:pt>
                  <c:pt idx="25">
                    <c:v>0.87379620308556749</c:v>
                  </c:pt>
                  <c:pt idx="26">
                    <c:v>1.7750058672149454</c:v>
                  </c:pt>
                  <c:pt idx="27">
                    <c:v>1.6372255149807204</c:v>
                  </c:pt>
                </c:numCache>
              </c:numRef>
            </c:plus>
            <c:minus>
              <c:numRef>
                <c:f>(RESULTATS!$P$3:$P$6,RESULTATS!$S$3:$S$6,RESULTATS!$V$3:$V$6,RESULTATS!$Y$3:$Y$6,RESULTATS!$AB$3:$AB$6,RESULTATS!$AE$3:$AE$6,RESULTATS!$AH$3:$AH$6)</c:f>
                <c:numCache>
                  <c:formatCode>General</c:formatCode>
                  <c:ptCount val="28"/>
                  <c:pt idx="0">
                    <c:v>1.3849746430547989</c:v>
                  </c:pt>
                  <c:pt idx="1">
                    <c:v>1.5507614617055419</c:v>
                  </c:pt>
                  <c:pt idx="2">
                    <c:v>1.9186597042541851</c:v>
                  </c:pt>
                  <c:pt idx="3">
                    <c:v>1.63463396961402</c:v>
                  </c:pt>
                  <c:pt idx="4">
                    <c:v>1.3887301496588271</c:v>
                  </c:pt>
                  <c:pt idx="5">
                    <c:v>1.7511900715418252</c:v>
                  </c:pt>
                  <c:pt idx="6">
                    <c:v>2.0795009796401454</c:v>
                  </c:pt>
                  <c:pt idx="7">
                    <c:v>1.8704578038356534</c:v>
                  </c:pt>
                  <c:pt idx="8">
                    <c:v>1.3607213160673395</c:v>
                  </c:pt>
                  <c:pt idx="9">
                    <c:v>1.5109208928479452</c:v>
                  </c:pt>
                  <c:pt idx="10">
                    <c:v>1.9624821100811722</c:v>
                  </c:pt>
                  <c:pt idx="11">
                    <c:v>1.7160754672364109</c:v>
                  </c:pt>
                  <c:pt idx="12">
                    <c:v>1.8516401995451028</c:v>
                  </c:pt>
                  <c:pt idx="13">
                    <c:v>1.6020819787597209</c:v>
                  </c:pt>
                  <c:pt idx="14">
                    <c:v>1.7011835893141929</c:v>
                  </c:pt>
                  <c:pt idx="15">
                    <c:v>1.7564470908566319</c:v>
                  </c:pt>
                  <c:pt idx="16">
                    <c:v>1.3226881598676081</c:v>
                  </c:pt>
                  <c:pt idx="17">
                    <c:v>1.2095300587265105</c:v>
                  </c:pt>
                  <c:pt idx="18">
                    <c:v>1.9422542449321132</c:v>
                  </c:pt>
                  <c:pt idx="19">
                    <c:v>1.9512426495645507</c:v>
                  </c:pt>
                  <c:pt idx="20">
                    <c:v>1.4749478737090089</c:v>
                  </c:pt>
                  <c:pt idx="21">
                    <c:v>1.3608276348795376</c:v>
                  </c:pt>
                  <c:pt idx="22">
                    <c:v>1.8660266609363421</c:v>
                  </c:pt>
                  <c:pt idx="23">
                    <c:v>1.7847844498506882</c:v>
                  </c:pt>
                  <c:pt idx="24">
                    <c:v>1.2858826805263435</c:v>
                  </c:pt>
                  <c:pt idx="25">
                    <c:v>0.87379620308556749</c:v>
                  </c:pt>
                  <c:pt idx="26">
                    <c:v>1.7750058672149454</c:v>
                  </c:pt>
                  <c:pt idx="27">
                    <c:v>1.6372255149807204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(RESULTATS!$O$3:$O$6,RESULTATS!$R$3:$R$6,RESULTATS!$U$3:$U$6,RESULTATS!$X$3:$X$6,RESULTATS!$AA$3:$AA$6,RESULTATS!$AD$3:$AD$6,RESULTATS!$AG$3:$AG$6)</c:f>
              <c:numCache>
                <c:formatCode>0.00</c:formatCode>
                <c:ptCount val="28"/>
                <c:pt idx="0">
                  <c:v>8.6041666666666661</c:v>
                </c:pt>
                <c:pt idx="1">
                  <c:v>7.0750000000000002</c:v>
                </c:pt>
                <c:pt idx="2">
                  <c:v>7.0076923076923068</c:v>
                </c:pt>
                <c:pt idx="3">
                  <c:v>6.3202127659574474</c:v>
                </c:pt>
                <c:pt idx="4">
                  <c:v>8.75</c:v>
                </c:pt>
                <c:pt idx="5">
                  <c:v>7.333333333333333</c:v>
                </c:pt>
                <c:pt idx="6">
                  <c:v>7</c:v>
                </c:pt>
                <c:pt idx="7">
                  <c:v>6.2553191489361701</c:v>
                </c:pt>
                <c:pt idx="8">
                  <c:v>8.6770833333333321</c:v>
                </c:pt>
                <c:pt idx="9">
                  <c:v>7.2041666666666666</c:v>
                </c:pt>
                <c:pt idx="10">
                  <c:v>6.9846153846153856</c:v>
                </c:pt>
                <c:pt idx="11">
                  <c:v>6.2877659574468101</c:v>
                </c:pt>
                <c:pt idx="12">
                  <c:v>8</c:v>
                </c:pt>
                <c:pt idx="13">
                  <c:v>7.166666666666667</c:v>
                </c:pt>
                <c:pt idx="14">
                  <c:v>6.3947368421052628</c:v>
                </c:pt>
                <c:pt idx="15">
                  <c:v>5.957446808510638</c:v>
                </c:pt>
                <c:pt idx="16">
                  <c:v>8.3125</c:v>
                </c:pt>
                <c:pt idx="17">
                  <c:v>7.5555555555555562</c:v>
                </c:pt>
                <c:pt idx="18">
                  <c:v>7.2756410256410255</c:v>
                </c:pt>
                <c:pt idx="19">
                  <c:v>6.4343971631205674</c:v>
                </c:pt>
                <c:pt idx="20">
                  <c:v>8.15625</c:v>
                </c:pt>
                <c:pt idx="21">
                  <c:v>7.3611111111111116</c:v>
                </c:pt>
                <c:pt idx="22">
                  <c:v>6.7660256410256414</c:v>
                </c:pt>
                <c:pt idx="23">
                  <c:v>6.1959219858156027</c:v>
                </c:pt>
                <c:pt idx="24">
                  <c:v>8.4027777777777768</c:v>
                </c:pt>
                <c:pt idx="25">
                  <c:v>7.4106481481481481</c:v>
                </c:pt>
                <c:pt idx="26">
                  <c:v>7.1579059829059819</c:v>
                </c:pt>
                <c:pt idx="27">
                  <c:v>6.797030141843968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390144"/>
        <c:axId val="77896448"/>
      </c:barChart>
      <c:catAx>
        <c:axId val="128390144"/>
        <c:scaling>
          <c:orientation val="minMax"/>
        </c:scaling>
        <c:delete val="0"/>
        <c:axPos val="b"/>
        <c:majorTickMark val="out"/>
        <c:minorTickMark val="none"/>
        <c:tickLblPos val="nextTo"/>
        <c:crossAx val="77896448"/>
        <c:crosses val="autoZero"/>
        <c:auto val="1"/>
        <c:lblAlgn val="ctr"/>
        <c:lblOffset val="100"/>
        <c:noMultiLvlLbl val="0"/>
      </c:catAx>
      <c:valAx>
        <c:axId val="7789644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8390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P.4-B.3: Mitjana de les notes dels alumnes de la promoció 4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5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(RESULTATS!$P$15:$P$18,RESULTATS!$S$15:$S$18,RESULTATS!$V$15:$V$18,RESULTATS!$Y$15:$Y$18,RESULTATS!$AB$15:$AB$18,RESULTATS!$AE$15:$AE$18,RESULTATS!$AH$15:$AH$18)</c:f>
                <c:numCache>
                  <c:formatCode>General</c:formatCode>
                  <c:ptCount val="28"/>
                  <c:pt idx="0">
                    <c:v>1.3221195104830799</c:v>
                  </c:pt>
                  <c:pt idx="1">
                    <c:v>2.6339134382131846</c:v>
                  </c:pt>
                  <c:pt idx="2">
                    <c:v>1.4481905097155416</c:v>
                  </c:pt>
                  <c:pt idx="3">
                    <c:v>1.414041425852516</c:v>
                  </c:pt>
                  <c:pt idx="4">
                    <c:v>0.97467943448089789</c:v>
                  </c:pt>
                  <c:pt idx="5">
                    <c:v>2.0207259421636889</c:v>
                  </c:pt>
                  <c:pt idx="6">
                    <c:v>0.95944913135554988</c:v>
                  </c:pt>
                  <c:pt idx="7">
                    <c:v>1.2175687023628472</c:v>
                  </c:pt>
                  <c:pt idx="8">
                    <c:v>1.0341663309158828</c:v>
                  </c:pt>
                  <c:pt idx="9">
                    <c:v>2.3262541420346419</c:v>
                  </c:pt>
                  <c:pt idx="10">
                    <c:v>1.1571990005550838</c:v>
                  </c:pt>
                  <c:pt idx="11">
                    <c:v>1.291314418317536</c:v>
                  </c:pt>
                  <c:pt idx="12">
                    <c:v>1.8165902124584943</c:v>
                  </c:pt>
                  <c:pt idx="13">
                    <c:v>3</c:v>
                  </c:pt>
                  <c:pt idx="14">
                    <c:v>1.6488527505917552</c:v>
                  </c:pt>
                  <c:pt idx="15">
                    <c:v>1.9690058727652713</c:v>
                  </c:pt>
                  <c:pt idx="16">
                    <c:v>1.4553540997144172</c:v>
                  </c:pt>
                  <c:pt idx="17">
                    <c:v>2.179449471770337</c:v>
                  </c:pt>
                  <c:pt idx="18">
                    <c:v>1.494404016597356</c:v>
                  </c:pt>
                  <c:pt idx="19">
                    <c:v>1.5226103085410541</c:v>
                  </c:pt>
                  <c:pt idx="20">
                    <c:v>1.6346933113652333</c:v>
                  </c:pt>
                  <c:pt idx="21">
                    <c:v>2.5372228912730548</c:v>
                  </c:pt>
                  <c:pt idx="22">
                    <c:v>1.488708991186829</c:v>
                  </c:pt>
                  <c:pt idx="23">
                    <c:v>1.6445289017350726</c:v>
                  </c:pt>
                  <c:pt idx="24">
                    <c:v>0.87959463868026311</c:v>
                  </c:pt>
                  <c:pt idx="25">
                    <c:v>1.9509316387970304</c:v>
                  </c:pt>
                  <c:pt idx="26">
                    <c:v>1.1430814043448814</c:v>
                  </c:pt>
                  <c:pt idx="27">
                    <c:v>1.1034542040280373</c:v>
                  </c:pt>
                </c:numCache>
              </c:numRef>
            </c:plus>
            <c:minus>
              <c:numRef>
                <c:f>(RESULTATS!$P$15:$P$18,RESULTATS!$S$15:$S$18,RESULTATS!$V$15:$V$18,RESULTATS!$Y$15:$Y$18,RESULTATS!$AB$15:$AB$18,RESULTATS!$AE$15:$AE$18,RESULTATS!$AH$15:$AH$18)</c:f>
                <c:numCache>
                  <c:formatCode>General</c:formatCode>
                  <c:ptCount val="28"/>
                  <c:pt idx="0">
                    <c:v>1.3221195104830799</c:v>
                  </c:pt>
                  <c:pt idx="1">
                    <c:v>2.6339134382131846</c:v>
                  </c:pt>
                  <c:pt idx="2">
                    <c:v>1.4481905097155416</c:v>
                  </c:pt>
                  <c:pt idx="3">
                    <c:v>1.414041425852516</c:v>
                  </c:pt>
                  <c:pt idx="4">
                    <c:v>0.97467943448089789</c:v>
                  </c:pt>
                  <c:pt idx="5">
                    <c:v>2.0207259421636889</c:v>
                  </c:pt>
                  <c:pt idx="6">
                    <c:v>0.95944913135554988</c:v>
                  </c:pt>
                  <c:pt idx="7">
                    <c:v>1.2175687023628472</c:v>
                  </c:pt>
                  <c:pt idx="8">
                    <c:v>1.0341663309158828</c:v>
                  </c:pt>
                  <c:pt idx="9">
                    <c:v>2.3262541420346419</c:v>
                  </c:pt>
                  <c:pt idx="10">
                    <c:v>1.1571990005550838</c:v>
                  </c:pt>
                  <c:pt idx="11">
                    <c:v>1.291314418317536</c:v>
                  </c:pt>
                  <c:pt idx="12">
                    <c:v>1.8165902124584943</c:v>
                  </c:pt>
                  <c:pt idx="13">
                    <c:v>3</c:v>
                  </c:pt>
                  <c:pt idx="14">
                    <c:v>1.6488527505917552</c:v>
                  </c:pt>
                  <c:pt idx="15">
                    <c:v>1.9690058727652713</c:v>
                  </c:pt>
                  <c:pt idx="16">
                    <c:v>1.4553540997144172</c:v>
                  </c:pt>
                  <c:pt idx="17">
                    <c:v>2.179449471770337</c:v>
                  </c:pt>
                  <c:pt idx="18">
                    <c:v>1.494404016597356</c:v>
                  </c:pt>
                  <c:pt idx="19">
                    <c:v>1.5226103085410541</c:v>
                  </c:pt>
                  <c:pt idx="20">
                    <c:v>1.6346933113652333</c:v>
                  </c:pt>
                  <c:pt idx="21">
                    <c:v>2.5372228912730548</c:v>
                  </c:pt>
                  <c:pt idx="22">
                    <c:v>1.488708991186829</c:v>
                  </c:pt>
                  <c:pt idx="23">
                    <c:v>1.6445289017350726</c:v>
                  </c:pt>
                  <c:pt idx="24">
                    <c:v>0.87959463868026311</c:v>
                  </c:pt>
                  <c:pt idx="25">
                    <c:v>1.9509316387970304</c:v>
                  </c:pt>
                  <c:pt idx="26">
                    <c:v>1.1430814043448814</c:v>
                  </c:pt>
                  <c:pt idx="27">
                    <c:v>1.1034542040280373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(RESULTATS!$O$15:$O$18,RESULTATS!$R$15:$R$18,RESULTATS!$U$15:$U$18,RESULTATS!$X$15:$X$18,RESULTATS!$AA$15:$AA$18,RESULTATS!$AD$15:$AD$18,RESULTATS!$AG$15:$AG$18)</c:f>
              <c:numCache>
                <c:formatCode>0.00</c:formatCode>
                <c:ptCount val="28"/>
                <c:pt idx="0">
                  <c:v>8.0266666666666673</c:v>
                </c:pt>
                <c:pt idx="1">
                  <c:v>7.25</c:v>
                </c:pt>
                <c:pt idx="2">
                  <c:v>6.811627906976744</c:v>
                </c:pt>
                <c:pt idx="3">
                  <c:v>6.3684523809523821</c:v>
                </c:pt>
                <c:pt idx="4">
                  <c:v>8.3000000000000007</c:v>
                </c:pt>
                <c:pt idx="5">
                  <c:v>7.833333333333333</c:v>
                </c:pt>
                <c:pt idx="6">
                  <c:v>7.8604651162790695</c:v>
                </c:pt>
                <c:pt idx="7">
                  <c:v>7.4107142857142856</c:v>
                </c:pt>
                <c:pt idx="8">
                  <c:v>8.1633333333333322</c:v>
                </c:pt>
                <c:pt idx="9">
                  <c:v>7.541666666666667</c:v>
                </c:pt>
                <c:pt idx="10">
                  <c:v>7.3360465116279068</c:v>
                </c:pt>
                <c:pt idx="11">
                  <c:v>6.8895833333333325</c:v>
                </c:pt>
                <c:pt idx="12">
                  <c:v>7.4</c:v>
                </c:pt>
                <c:pt idx="13">
                  <c:v>7</c:v>
                </c:pt>
                <c:pt idx="14">
                  <c:v>5.7441860465116283</c:v>
                </c:pt>
                <c:pt idx="15">
                  <c:v>5.3928571428571432</c:v>
                </c:pt>
                <c:pt idx="16">
                  <c:v>6.958333333333333</c:v>
                </c:pt>
                <c:pt idx="17">
                  <c:v>7.5</c:v>
                </c:pt>
                <c:pt idx="18">
                  <c:v>6.5256410256410255</c:v>
                </c:pt>
                <c:pt idx="19">
                  <c:v>6.6904761904761907</c:v>
                </c:pt>
                <c:pt idx="20">
                  <c:v>7.3833333333333329</c:v>
                </c:pt>
                <c:pt idx="21">
                  <c:v>7.25</c:v>
                </c:pt>
                <c:pt idx="22">
                  <c:v>6.0872093023255811</c:v>
                </c:pt>
                <c:pt idx="23">
                  <c:v>6.041666666666667</c:v>
                </c:pt>
                <c:pt idx="24">
                  <c:v>8.0516666666666659</c:v>
                </c:pt>
                <c:pt idx="25">
                  <c:v>7.5972222222222214</c:v>
                </c:pt>
                <c:pt idx="26">
                  <c:v>7.0916602067183447</c:v>
                </c:pt>
                <c:pt idx="27">
                  <c:v>6.9849950396825387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391680"/>
        <c:axId val="128648320"/>
      </c:barChart>
      <c:catAx>
        <c:axId val="128391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28648320"/>
        <c:crosses val="autoZero"/>
        <c:auto val="1"/>
        <c:lblAlgn val="ctr"/>
        <c:lblOffset val="100"/>
        <c:noMultiLvlLbl val="0"/>
      </c:catAx>
      <c:valAx>
        <c:axId val="12864832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8391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P.6-B.3: Mitjana de les notes dels alumnes de la promoció 6 als 13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42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12 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10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(RESULTATS!$P$7:$P$10,RESULTATS!$S$7:$S$10,RESULTATS!$V$7:$V$10,RESULTATS!$Y$7:$Y$10,RESULTATS!$AB$7:$AB$10,RESULTATS!$AE$7:$AE$10,RESULTATS!$AH$7:$AH$10)</c:f>
                <c:numCache>
                  <c:formatCode>General</c:formatCode>
                  <c:ptCount val="28"/>
                  <c:pt idx="0">
                    <c:v>1.1390120652778299</c:v>
                  </c:pt>
                  <c:pt idx="1">
                    <c:v>1.5240105067522829</c:v>
                  </c:pt>
                  <c:pt idx="2">
                    <c:v>1.9230029919248994</c:v>
                  </c:pt>
                  <c:pt idx="3">
                    <c:v>1.5527360067808753</c:v>
                  </c:pt>
                  <c:pt idx="4">
                    <c:v>1.6213537179739266</c:v>
                  </c:pt>
                  <c:pt idx="5">
                    <c:v>1.5055453054181611</c:v>
                  </c:pt>
                  <c:pt idx="6">
                    <c:v>1.7641496982840947</c:v>
                  </c:pt>
                  <c:pt idx="7">
                    <c:v>1.4535026893773568</c:v>
                  </c:pt>
                  <c:pt idx="8">
                    <c:v>1.291911022829785</c:v>
                  </c:pt>
                  <c:pt idx="9">
                    <c:v>1.4916757189876357</c:v>
                  </c:pt>
                  <c:pt idx="10">
                    <c:v>1.7783093823233567</c:v>
                  </c:pt>
                  <c:pt idx="11">
                    <c:v>1.4734964272548861</c:v>
                  </c:pt>
                  <c:pt idx="12">
                    <c:v>1.08362466945083</c:v>
                  </c:pt>
                  <c:pt idx="13">
                    <c:v>1.4944341180973273</c:v>
                  </c:pt>
                  <c:pt idx="14">
                    <c:v>1.6452162025332153</c:v>
                  </c:pt>
                  <c:pt idx="15">
                    <c:v>1.482000853782562</c:v>
                  </c:pt>
                  <c:pt idx="16">
                    <c:v>1.0757309002241062</c:v>
                  </c:pt>
                  <c:pt idx="17">
                    <c:v>1.4529663145135578</c:v>
                  </c:pt>
                  <c:pt idx="18">
                    <c:v>1.7364039629117984</c:v>
                  </c:pt>
                  <c:pt idx="19">
                    <c:v>1.5361809753083031</c:v>
                  </c:pt>
                  <c:pt idx="20">
                    <c:v>1.0176007879499522</c:v>
                  </c:pt>
                  <c:pt idx="21">
                    <c:v>1.4346892811104888</c:v>
                  </c:pt>
                  <c:pt idx="22">
                    <c:v>1.6244806192226386</c:v>
                  </c:pt>
                  <c:pt idx="23">
                    <c:v>1.4564161353073761</c:v>
                  </c:pt>
                  <c:pt idx="24">
                    <c:v>0.91994292271891698</c:v>
                  </c:pt>
                  <c:pt idx="25">
                    <c:v>1.2102619705761375</c:v>
                  </c:pt>
                  <c:pt idx="26">
                    <c:v>1.6827230211281259</c:v>
                  </c:pt>
                  <c:pt idx="27">
                    <c:v>1.4179038463175022</c:v>
                  </c:pt>
                </c:numCache>
              </c:numRef>
            </c:plus>
            <c:minus>
              <c:numRef>
                <c:f>(RESULTATS!$P$7:$P$10,RESULTATS!$S$7:$S$10,RESULTATS!$V$7:$V$10,RESULTATS!$Y$7:$Y$10,RESULTATS!$AB$7:$AB$10,RESULTATS!$AE$7:$AE$10,RESULTATS!$AH$7:$AH$10)</c:f>
                <c:numCache>
                  <c:formatCode>General</c:formatCode>
                  <c:ptCount val="28"/>
                  <c:pt idx="0">
                    <c:v>1.1390120652778299</c:v>
                  </c:pt>
                  <c:pt idx="1">
                    <c:v>1.5240105067522829</c:v>
                  </c:pt>
                  <c:pt idx="2">
                    <c:v>1.9230029919248994</c:v>
                  </c:pt>
                  <c:pt idx="3">
                    <c:v>1.5527360067808753</c:v>
                  </c:pt>
                  <c:pt idx="4">
                    <c:v>1.6213537179739266</c:v>
                  </c:pt>
                  <c:pt idx="5">
                    <c:v>1.5055453054181611</c:v>
                  </c:pt>
                  <c:pt idx="6">
                    <c:v>1.7641496982840947</c:v>
                  </c:pt>
                  <c:pt idx="7">
                    <c:v>1.4535026893773568</c:v>
                  </c:pt>
                  <c:pt idx="8">
                    <c:v>1.291911022829785</c:v>
                  </c:pt>
                  <c:pt idx="9">
                    <c:v>1.4916757189876357</c:v>
                  </c:pt>
                  <c:pt idx="10">
                    <c:v>1.7783093823233567</c:v>
                  </c:pt>
                  <c:pt idx="11">
                    <c:v>1.4734964272548861</c:v>
                  </c:pt>
                  <c:pt idx="12">
                    <c:v>1.08362466945083</c:v>
                  </c:pt>
                  <c:pt idx="13">
                    <c:v>1.4944341180973273</c:v>
                  </c:pt>
                  <c:pt idx="14">
                    <c:v>1.6452162025332153</c:v>
                  </c:pt>
                  <c:pt idx="15">
                    <c:v>1.482000853782562</c:v>
                  </c:pt>
                  <c:pt idx="16">
                    <c:v>1.0757309002241062</c:v>
                  </c:pt>
                  <c:pt idx="17">
                    <c:v>1.4529663145135578</c:v>
                  </c:pt>
                  <c:pt idx="18">
                    <c:v>1.7364039629117984</c:v>
                  </c:pt>
                  <c:pt idx="19">
                    <c:v>1.5361809753083031</c:v>
                  </c:pt>
                  <c:pt idx="20">
                    <c:v>1.0176007879499522</c:v>
                  </c:pt>
                  <c:pt idx="21">
                    <c:v>1.4346892811104888</c:v>
                  </c:pt>
                  <c:pt idx="22">
                    <c:v>1.6244806192226386</c:v>
                  </c:pt>
                  <c:pt idx="23">
                    <c:v>1.4564161353073761</c:v>
                  </c:pt>
                  <c:pt idx="24">
                    <c:v>0.91994292271891698</c:v>
                  </c:pt>
                  <c:pt idx="25">
                    <c:v>1.2102619705761375</c:v>
                  </c:pt>
                  <c:pt idx="26">
                    <c:v>1.6827230211281259</c:v>
                  </c:pt>
                  <c:pt idx="27">
                    <c:v>1.4179038463175022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(RESULTATS!$O$7:$O$10,RESULTATS!$R$7:$R$10,RESULTATS!$U$7:$U$10,RESULTATS!$X$7:$X$10,RESULTATS!$AA$7:$AA$10,RESULTATS!$AD$7:$AD$10,RESULTATS!$AG$7:$AG$10)</c:f>
              <c:numCache>
                <c:formatCode>0.00</c:formatCode>
                <c:ptCount val="28"/>
                <c:pt idx="0">
                  <c:v>8.2083333333333339</c:v>
                </c:pt>
                <c:pt idx="1">
                  <c:v>7.9749999999999996</c:v>
                </c:pt>
                <c:pt idx="2">
                  <c:v>6.0740310077519393</c:v>
                </c:pt>
                <c:pt idx="3">
                  <c:v>5.3643790849673199</c:v>
                </c:pt>
                <c:pt idx="4">
                  <c:v>7.416666666666667</c:v>
                </c:pt>
                <c:pt idx="5">
                  <c:v>7.6</c:v>
                </c:pt>
                <c:pt idx="6">
                  <c:v>6.7738095238095237</c:v>
                </c:pt>
                <c:pt idx="7">
                  <c:v>6.1938775510204085</c:v>
                </c:pt>
                <c:pt idx="8">
                  <c:v>7.8125</c:v>
                </c:pt>
                <c:pt idx="9">
                  <c:v>7.7874999999999996</c:v>
                </c:pt>
                <c:pt idx="10">
                  <c:v>6.3916666666666648</c:v>
                </c:pt>
                <c:pt idx="11">
                  <c:v>5.7344771241830053</c:v>
                </c:pt>
                <c:pt idx="12">
                  <c:v>7.416666666666667</c:v>
                </c:pt>
                <c:pt idx="13">
                  <c:v>7.3</c:v>
                </c:pt>
                <c:pt idx="14">
                  <c:v>5.6904761904761907</c:v>
                </c:pt>
                <c:pt idx="15">
                  <c:v>5.26</c:v>
                </c:pt>
                <c:pt idx="16">
                  <c:v>7.708333333333333</c:v>
                </c:pt>
                <c:pt idx="17">
                  <c:v>7.5</c:v>
                </c:pt>
                <c:pt idx="18">
                  <c:v>6.2380952380952381</c:v>
                </c:pt>
                <c:pt idx="19">
                  <c:v>5.8404255319148932</c:v>
                </c:pt>
                <c:pt idx="20">
                  <c:v>7.5625</c:v>
                </c:pt>
                <c:pt idx="21">
                  <c:v>7.4</c:v>
                </c:pt>
                <c:pt idx="22">
                  <c:v>5.9642857142857144</c:v>
                </c:pt>
                <c:pt idx="23">
                  <c:v>5.5049999999999999</c:v>
                </c:pt>
                <c:pt idx="24">
                  <c:v>7.7395833333333321</c:v>
                </c:pt>
                <c:pt idx="25">
                  <c:v>7.4468750000000004</c:v>
                </c:pt>
                <c:pt idx="26">
                  <c:v>6.1419735142118865</c:v>
                </c:pt>
                <c:pt idx="27">
                  <c:v>5.6703431372549007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8623104"/>
        <c:axId val="128650048"/>
      </c:barChart>
      <c:catAx>
        <c:axId val="128623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650048"/>
        <c:crosses val="autoZero"/>
        <c:auto val="1"/>
        <c:lblAlgn val="ctr"/>
        <c:lblOffset val="100"/>
        <c:noMultiLvlLbl val="0"/>
      </c:catAx>
      <c:valAx>
        <c:axId val="12865004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8623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3" Type="http://schemas.openxmlformats.org/officeDocument/2006/relationships/chart" Target="../charts/chart9.xml"/><Relationship Id="rId21" Type="http://schemas.openxmlformats.org/officeDocument/2006/relationships/chart" Target="../charts/chart27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23" Type="http://schemas.openxmlformats.org/officeDocument/2006/relationships/chart" Target="../charts/chart29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Relationship Id="rId22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9523</xdr:colOff>
      <xdr:row>0</xdr:row>
      <xdr:rowOff>190498</xdr:rowOff>
    </xdr:from>
    <xdr:to>
      <xdr:col>41</xdr:col>
      <xdr:colOff>79423</xdr:colOff>
      <xdr:row>19</xdr:row>
      <xdr:rowOff>179548</xdr:rowOff>
    </xdr:to>
    <xdr:graphicFrame macro="">
      <xdr:nvGraphicFramePr>
        <xdr:cNvPr id="103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9524</xdr:rowOff>
    </xdr:from>
    <xdr:to>
      <xdr:col>37</xdr:col>
      <xdr:colOff>98475</xdr:colOff>
      <xdr:row>20</xdr:row>
      <xdr:rowOff>170024</xdr:rowOff>
    </xdr:to>
    <xdr:graphicFrame macro="">
      <xdr:nvGraphicFramePr>
        <xdr:cNvPr id="410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42</xdr:col>
      <xdr:colOff>365175</xdr:colOff>
      <xdr:row>20</xdr:row>
      <xdr:rowOff>160500</xdr:rowOff>
    </xdr:to>
    <xdr:graphicFrame macro="">
      <xdr:nvGraphicFramePr>
        <xdr:cNvPr id="5124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380999</xdr:colOff>
      <xdr:row>1</xdr:row>
      <xdr:rowOff>9525</xdr:rowOff>
    </xdr:from>
    <xdr:to>
      <xdr:col>40</xdr:col>
      <xdr:colOff>69899</xdr:colOff>
      <xdr:row>20</xdr:row>
      <xdr:rowOff>170025</xdr:rowOff>
    </xdr:to>
    <xdr:graphicFrame macro="">
      <xdr:nvGraphicFramePr>
        <xdr:cNvPr id="614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4082</xdr:colOff>
      <xdr:row>1</xdr:row>
      <xdr:rowOff>0</xdr:rowOff>
    </xdr:from>
    <xdr:to>
      <xdr:col>50</xdr:col>
      <xdr:colOff>245432</xdr:colOff>
      <xdr:row>20</xdr:row>
      <xdr:rowOff>164582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0</xdr:colOff>
      <xdr:row>1</xdr:row>
      <xdr:rowOff>13607</xdr:rowOff>
    </xdr:from>
    <xdr:to>
      <xdr:col>46</xdr:col>
      <xdr:colOff>352929</xdr:colOff>
      <xdr:row>20</xdr:row>
      <xdr:rowOff>174107</xdr:rowOff>
    </xdr:to>
    <xdr:graphicFrame macro="">
      <xdr:nvGraphicFramePr>
        <xdr:cNvPr id="7171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1814</xdr:colOff>
      <xdr:row>1</xdr:row>
      <xdr:rowOff>6349</xdr:rowOff>
    </xdr:from>
    <xdr:to>
      <xdr:col>45</xdr:col>
      <xdr:colOff>703814</xdr:colOff>
      <xdr:row>20</xdr:row>
      <xdr:rowOff>9006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759732</xdr:colOff>
      <xdr:row>21</xdr:row>
      <xdr:rowOff>22679</xdr:rowOff>
    </xdr:from>
    <xdr:to>
      <xdr:col>45</xdr:col>
      <xdr:colOff>699732</xdr:colOff>
      <xdr:row>39</xdr:row>
      <xdr:rowOff>204497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0</xdr:colOff>
      <xdr:row>1</xdr:row>
      <xdr:rowOff>0</xdr:rowOff>
    </xdr:from>
    <xdr:to>
      <xdr:col>56</xdr:col>
      <xdr:colOff>702000</xdr:colOff>
      <xdr:row>19</xdr:row>
      <xdr:rowOff>185900</xdr:rowOff>
    </xdr:to>
    <xdr:graphicFrame macro="">
      <xdr:nvGraphicFramePr>
        <xdr:cNvPr id="27" name="2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0</xdr:colOff>
      <xdr:row>1</xdr:row>
      <xdr:rowOff>0</xdr:rowOff>
    </xdr:from>
    <xdr:to>
      <xdr:col>67</xdr:col>
      <xdr:colOff>702000</xdr:colOff>
      <xdr:row>19</xdr:row>
      <xdr:rowOff>195425</xdr:rowOff>
    </xdr:to>
    <xdr:graphicFrame macro="">
      <xdr:nvGraphicFramePr>
        <xdr:cNvPr id="29" name="2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0</xdr:colOff>
      <xdr:row>21</xdr:row>
      <xdr:rowOff>0</xdr:rowOff>
    </xdr:from>
    <xdr:to>
      <xdr:col>56</xdr:col>
      <xdr:colOff>702000</xdr:colOff>
      <xdr:row>39</xdr:row>
      <xdr:rowOff>181818</xdr:rowOff>
    </xdr:to>
    <xdr:graphicFrame macro="">
      <xdr:nvGraphicFramePr>
        <xdr:cNvPr id="30" name="2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58</xdr:col>
      <xdr:colOff>0</xdr:colOff>
      <xdr:row>21</xdr:row>
      <xdr:rowOff>0</xdr:rowOff>
    </xdr:from>
    <xdr:to>
      <xdr:col>67</xdr:col>
      <xdr:colOff>702000</xdr:colOff>
      <xdr:row>39</xdr:row>
      <xdr:rowOff>181818</xdr:rowOff>
    </xdr:to>
    <xdr:graphicFrame macro="">
      <xdr:nvGraphicFramePr>
        <xdr:cNvPr id="31" name="3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50</xdr:row>
      <xdr:rowOff>13606</xdr:rowOff>
    </xdr:from>
    <xdr:to>
      <xdr:col>21</xdr:col>
      <xdr:colOff>13607</xdr:colOff>
      <xdr:row>68</xdr:row>
      <xdr:rowOff>190499</xdr:rowOff>
    </xdr:to>
    <xdr:graphicFrame macro="">
      <xdr:nvGraphicFramePr>
        <xdr:cNvPr id="15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748393</xdr:colOff>
      <xdr:row>50</xdr:row>
      <xdr:rowOff>13607</xdr:rowOff>
    </xdr:from>
    <xdr:to>
      <xdr:col>28</xdr:col>
      <xdr:colOff>13607</xdr:colOff>
      <xdr:row>69</xdr:row>
      <xdr:rowOff>0</xdr:rowOff>
    </xdr:to>
    <xdr:graphicFrame macro="">
      <xdr:nvGraphicFramePr>
        <xdr:cNvPr id="16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29</xdr:col>
      <xdr:colOff>0</xdr:colOff>
      <xdr:row>50</xdr:row>
      <xdr:rowOff>0</xdr:rowOff>
    </xdr:from>
    <xdr:to>
      <xdr:col>35</xdr:col>
      <xdr:colOff>0</xdr:colOff>
      <xdr:row>69</xdr:row>
      <xdr:rowOff>0</xdr:rowOff>
    </xdr:to>
    <xdr:graphicFrame macro="">
      <xdr:nvGraphicFramePr>
        <xdr:cNvPr id="17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21</xdr:col>
      <xdr:colOff>0</xdr:colOff>
      <xdr:row>90</xdr:row>
      <xdr:rowOff>13607</xdr:rowOff>
    </xdr:to>
    <xdr:graphicFrame macro="">
      <xdr:nvGraphicFramePr>
        <xdr:cNvPr id="1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0</xdr:colOff>
      <xdr:row>69</xdr:row>
      <xdr:rowOff>204106</xdr:rowOff>
    </xdr:from>
    <xdr:to>
      <xdr:col>28</xdr:col>
      <xdr:colOff>40821</xdr:colOff>
      <xdr:row>90</xdr:row>
      <xdr:rowOff>27213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29</xdr:col>
      <xdr:colOff>0</xdr:colOff>
      <xdr:row>69</xdr:row>
      <xdr:rowOff>204106</xdr:rowOff>
    </xdr:from>
    <xdr:to>
      <xdr:col>35</xdr:col>
      <xdr:colOff>27214</xdr:colOff>
      <xdr:row>90</xdr:row>
      <xdr:rowOff>-1</xdr:rowOff>
    </xdr:to>
    <xdr:graphicFrame macro="">
      <xdr:nvGraphicFramePr>
        <xdr:cNvPr id="20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70</xdr:col>
      <xdr:colOff>0</xdr:colOff>
      <xdr:row>1</xdr:row>
      <xdr:rowOff>0</xdr:rowOff>
    </xdr:from>
    <xdr:to>
      <xdr:col>79</xdr:col>
      <xdr:colOff>702000</xdr:colOff>
      <xdr:row>20</xdr:row>
      <xdr:rowOff>2657</xdr:rowOff>
    </xdr:to>
    <xdr:graphicFrame macro="">
      <xdr:nvGraphicFramePr>
        <xdr:cNvPr id="24" name="2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81</xdr:col>
      <xdr:colOff>0</xdr:colOff>
      <xdr:row>1</xdr:row>
      <xdr:rowOff>0</xdr:rowOff>
    </xdr:from>
    <xdr:to>
      <xdr:col>90</xdr:col>
      <xdr:colOff>702000</xdr:colOff>
      <xdr:row>19</xdr:row>
      <xdr:rowOff>185900</xdr:rowOff>
    </xdr:to>
    <xdr:graphicFrame macro="">
      <xdr:nvGraphicFramePr>
        <xdr:cNvPr id="25" name="2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70</xdr:col>
      <xdr:colOff>0</xdr:colOff>
      <xdr:row>21</xdr:row>
      <xdr:rowOff>0</xdr:rowOff>
    </xdr:from>
    <xdr:to>
      <xdr:col>79</xdr:col>
      <xdr:colOff>702000</xdr:colOff>
      <xdr:row>39</xdr:row>
      <xdr:rowOff>172293</xdr:rowOff>
    </xdr:to>
    <xdr:graphicFrame macro="">
      <xdr:nvGraphicFramePr>
        <xdr:cNvPr id="26" name="2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81</xdr:col>
      <xdr:colOff>0</xdr:colOff>
      <xdr:row>21</xdr:row>
      <xdr:rowOff>0</xdr:rowOff>
    </xdr:from>
    <xdr:to>
      <xdr:col>90</xdr:col>
      <xdr:colOff>702000</xdr:colOff>
      <xdr:row>39</xdr:row>
      <xdr:rowOff>181818</xdr:rowOff>
    </xdr:to>
    <xdr:graphicFrame macro="">
      <xdr:nvGraphicFramePr>
        <xdr:cNvPr id="28" name="2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70</xdr:col>
      <xdr:colOff>0</xdr:colOff>
      <xdr:row>41</xdr:row>
      <xdr:rowOff>0</xdr:rowOff>
    </xdr:from>
    <xdr:to>
      <xdr:col>79</xdr:col>
      <xdr:colOff>702000</xdr:colOff>
      <xdr:row>59</xdr:row>
      <xdr:rowOff>165943</xdr:rowOff>
    </xdr:to>
    <xdr:graphicFrame macro="">
      <xdr:nvGraphicFramePr>
        <xdr:cNvPr id="32" name="3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92</xdr:col>
      <xdr:colOff>0</xdr:colOff>
      <xdr:row>1</xdr:row>
      <xdr:rowOff>0</xdr:rowOff>
    </xdr:from>
    <xdr:to>
      <xdr:col>101</xdr:col>
      <xdr:colOff>702000</xdr:colOff>
      <xdr:row>19</xdr:row>
      <xdr:rowOff>185900</xdr:rowOff>
    </xdr:to>
    <xdr:graphicFrame macro="">
      <xdr:nvGraphicFramePr>
        <xdr:cNvPr id="39" name="3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92</xdr:col>
      <xdr:colOff>0</xdr:colOff>
      <xdr:row>21</xdr:row>
      <xdr:rowOff>0</xdr:rowOff>
    </xdr:from>
    <xdr:to>
      <xdr:col>101</xdr:col>
      <xdr:colOff>702000</xdr:colOff>
      <xdr:row>39</xdr:row>
      <xdr:rowOff>181818</xdr:rowOff>
    </xdr:to>
    <xdr:graphicFrame macro="">
      <xdr:nvGraphicFramePr>
        <xdr:cNvPr id="40" name="3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36</xdr:col>
      <xdr:colOff>0</xdr:colOff>
      <xdr:row>41</xdr:row>
      <xdr:rowOff>16784</xdr:rowOff>
    </xdr:from>
    <xdr:to>
      <xdr:col>45</xdr:col>
      <xdr:colOff>702000</xdr:colOff>
      <xdr:row>66</xdr:row>
      <xdr:rowOff>66677</xdr:rowOff>
    </xdr:to>
    <xdr:graphicFrame macro="">
      <xdr:nvGraphicFramePr>
        <xdr:cNvPr id="41" name="4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47</xdr:col>
      <xdr:colOff>4536</xdr:colOff>
      <xdr:row>41</xdr:row>
      <xdr:rowOff>0</xdr:rowOff>
    </xdr:from>
    <xdr:to>
      <xdr:col>56</xdr:col>
      <xdr:colOff>706536</xdr:colOff>
      <xdr:row>66</xdr:row>
      <xdr:rowOff>34926</xdr:rowOff>
    </xdr:to>
    <xdr:graphicFrame macro="">
      <xdr:nvGraphicFramePr>
        <xdr:cNvPr id="42" name="4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36</xdr:col>
      <xdr:colOff>4536</xdr:colOff>
      <xdr:row>68</xdr:row>
      <xdr:rowOff>26311</xdr:rowOff>
    </xdr:from>
    <xdr:to>
      <xdr:col>45</xdr:col>
      <xdr:colOff>706536</xdr:colOff>
      <xdr:row>93</xdr:row>
      <xdr:rowOff>12702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47</xdr:col>
      <xdr:colOff>9072</xdr:colOff>
      <xdr:row>68</xdr:row>
      <xdr:rowOff>3178</xdr:rowOff>
    </xdr:from>
    <xdr:to>
      <xdr:col>56</xdr:col>
      <xdr:colOff>711072</xdr:colOff>
      <xdr:row>92</xdr:row>
      <xdr:rowOff>184152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\Downloads\Estudi%20estadistic%20E2C3%20(Gr&#224;ficBA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ESO"/>
      <sheetName val="2 ESO"/>
      <sheetName val="3 ESO"/>
      <sheetName val="4 ESO"/>
      <sheetName val="1 BTX"/>
      <sheetName val="2 BTX"/>
      <sheetName val="RESULTATS 1"/>
      <sheetName val="RESULTATS 2"/>
      <sheetName val="RESULTATS 3 "/>
    </sheetNames>
    <sheetDataSet>
      <sheetData sheetId="0"/>
      <sheetData sheetId="1"/>
      <sheetData sheetId="2"/>
      <sheetData sheetId="3"/>
      <sheetData sheetId="4">
        <row r="2">
          <cell r="T2">
            <v>6.8</v>
          </cell>
        </row>
        <row r="3">
          <cell r="T3">
            <v>5.5</v>
          </cell>
        </row>
        <row r="4">
          <cell r="T4">
            <v>9.4</v>
          </cell>
        </row>
        <row r="5">
          <cell r="T5">
            <v>6</v>
          </cell>
        </row>
        <row r="6">
          <cell r="T6">
            <v>10</v>
          </cell>
        </row>
        <row r="7">
          <cell r="T7">
            <v>6.8</v>
          </cell>
        </row>
        <row r="8">
          <cell r="T8">
            <v>8.1999999999999993</v>
          </cell>
        </row>
        <row r="9">
          <cell r="T9">
            <v>6.4</v>
          </cell>
        </row>
        <row r="10">
          <cell r="T10">
            <v>6.2</v>
          </cell>
        </row>
        <row r="11">
          <cell r="T11">
            <v>6.2</v>
          </cell>
        </row>
        <row r="12">
          <cell r="T12">
            <v>6.4</v>
          </cell>
        </row>
        <row r="13">
          <cell r="E13">
            <v>8</v>
          </cell>
          <cell r="T13">
            <v>8.4</v>
          </cell>
        </row>
        <row r="14">
          <cell r="T14">
            <v>7.4</v>
          </cell>
        </row>
        <row r="15">
          <cell r="T15">
            <v>7.6</v>
          </cell>
        </row>
        <row r="16">
          <cell r="T16">
            <v>8.4</v>
          </cell>
        </row>
        <row r="17">
          <cell r="T17">
            <v>6.6</v>
          </cell>
        </row>
        <row r="18">
          <cell r="T18">
            <v>5.8</v>
          </cell>
        </row>
        <row r="19">
          <cell r="T19">
            <v>8.1999999999999993</v>
          </cell>
        </row>
        <row r="20">
          <cell r="T20">
            <v>6.2</v>
          </cell>
        </row>
        <row r="21">
          <cell r="E21">
            <v>8</v>
          </cell>
          <cell r="T21">
            <v>7.25</v>
          </cell>
        </row>
        <row r="22">
          <cell r="T22">
            <v>10</v>
          </cell>
        </row>
        <row r="23">
          <cell r="T23">
            <v>6.333333333333333</v>
          </cell>
        </row>
        <row r="24">
          <cell r="T24">
            <v>6.2</v>
          </cell>
        </row>
        <row r="25">
          <cell r="T25">
            <v>8.4</v>
          </cell>
        </row>
        <row r="26">
          <cell r="T26">
            <v>6.4</v>
          </cell>
        </row>
        <row r="27">
          <cell r="T27">
            <v>6.6</v>
          </cell>
        </row>
        <row r="28">
          <cell r="T28">
            <v>5.4</v>
          </cell>
        </row>
        <row r="29">
          <cell r="T29">
            <v>6.4</v>
          </cell>
        </row>
        <row r="30">
          <cell r="T30">
            <v>7.8</v>
          </cell>
        </row>
        <row r="31">
          <cell r="T31">
            <v>7.2</v>
          </cell>
        </row>
        <row r="32">
          <cell r="T32">
            <v>7.2</v>
          </cell>
        </row>
        <row r="33">
          <cell r="T33">
            <v>6.6</v>
          </cell>
        </row>
        <row r="34">
          <cell r="T34">
            <v>4</v>
          </cell>
        </row>
        <row r="35">
          <cell r="T35">
            <v>7.6</v>
          </cell>
        </row>
        <row r="36">
          <cell r="T36">
            <v>6.4</v>
          </cell>
        </row>
        <row r="37">
          <cell r="T37">
            <v>8.8000000000000007</v>
          </cell>
        </row>
        <row r="38">
          <cell r="T38">
            <v>6.4</v>
          </cell>
        </row>
        <row r="39">
          <cell r="T39">
            <v>6.4</v>
          </cell>
        </row>
        <row r="40">
          <cell r="T40">
            <v>8.4</v>
          </cell>
        </row>
        <row r="41">
          <cell r="T41">
            <v>3.6</v>
          </cell>
        </row>
        <row r="42">
          <cell r="T42">
            <v>5.75</v>
          </cell>
        </row>
        <row r="43">
          <cell r="T43">
            <v>7</v>
          </cell>
        </row>
        <row r="44">
          <cell r="T44">
            <v>9.6</v>
          </cell>
        </row>
        <row r="45">
          <cell r="T45">
            <v>7.75</v>
          </cell>
        </row>
        <row r="46">
          <cell r="T46">
            <v>8.4</v>
          </cell>
        </row>
        <row r="47">
          <cell r="T47">
            <v>8.5</v>
          </cell>
        </row>
        <row r="48">
          <cell r="T48">
            <v>9.75</v>
          </cell>
        </row>
        <row r="49">
          <cell r="T49">
            <v>4.4000000000000004</v>
          </cell>
        </row>
        <row r="50">
          <cell r="T50">
            <v>7</v>
          </cell>
        </row>
        <row r="51">
          <cell r="T51">
            <v>5.6</v>
          </cell>
        </row>
        <row r="52">
          <cell r="T52">
            <v>6</v>
          </cell>
        </row>
        <row r="53">
          <cell r="T53">
            <v>7.6</v>
          </cell>
        </row>
        <row r="54">
          <cell r="T54">
            <v>7.666666666666667</v>
          </cell>
        </row>
        <row r="55">
          <cell r="T55">
            <v>6</v>
          </cell>
        </row>
        <row r="56">
          <cell r="E56">
            <v>8</v>
          </cell>
          <cell r="T56">
            <v>6.8</v>
          </cell>
        </row>
        <row r="58">
          <cell r="T58">
            <v>7.4</v>
          </cell>
        </row>
        <row r="59">
          <cell r="T59">
            <v>6.4</v>
          </cell>
        </row>
        <row r="60">
          <cell r="T60">
            <v>5.8</v>
          </cell>
        </row>
        <row r="61">
          <cell r="E61">
            <v>6.333333333333333</v>
          </cell>
          <cell r="T61">
            <v>6</v>
          </cell>
        </row>
        <row r="62">
          <cell r="T62">
            <v>6.25</v>
          </cell>
        </row>
        <row r="63">
          <cell r="T63">
            <v>6.25</v>
          </cell>
        </row>
        <row r="64">
          <cell r="E64">
            <v>7.666666666666667</v>
          </cell>
          <cell r="T64">
            <v>7.4</v>
          </cell>
        </row>
        <row r="65">
          <cell r="E65">
            <v>9</v>
          </cell>
          <cell r="T65">
            <v>8</v>
          </cell>
        </row>
        <row r="66">
          <cell r="T66">
            <v>6.5</v>
          </cell>
        </row>
        <row r="67">
          <cell r="T67">
            <v>7</v>
          </cell>
        </row>
        <row r="68">
          <cell r="T68">
            <v>8</v>
          </cell>
        </row>
        <row r="69">
          <cell r="E69">
            <v>6.666666666666667</v>
          </cell>
          <cell r="T69">
            <v>7.4</v>
          </cell>
        </row>
        <row r="70">
          <cell r="T70">
            <v>4.333333333333333</v>
          </cell>
        </row>
        <row r="71">
          <cell r="T71">
            <v>6</v>
          </cell>
        </row>
        <row r="72">
          <cell r="T72">
            <v>5</v>
          </cell>
        </row>
        <row r="73">
          <cell r="T73">
            <v>0.5</v>
          </cell>
        </row>
        <row r="74">
          <cell r="T74">
            <v>6.666666666666667</v>
          </cell>
        </row>
        <row r="75">
          <cell r="E75">
            <v>6.333333333333333</v>
          </cell>
          <cell r="T75">
            <v>6</v>
          </cell>
        </row>
        <row r="76">
          <cell r="E76">
            <v>6.666666666666667</v>
          </cell>
          <cell r="T76">
            <v>7</v>
          </cell>
        </row>
        <row r="77">
          <cell r="T77">
            <v>5</v>
          </cell>
        </row>
        <row r="78">
          <cell r="T78">
            <v>3</v>
          </cell>
        </row>
        <row r="79">
          <cell r="T79">
            <v>7</v>
          </cell>
        </row>
        <row r="80">
          <cell r="T80">
            <v>5</v>
          </cell>
        </row>
        <row r="81">
          <cell r="T81">
            <v>2.5</v>
          </cell>
        </row>
        <row r="82">
          <cell r="T82">
            <v>7</v>
          </cell>
        </row>
        <row r="84">
          <cell r="T84">
            <v>5.333333333333333</v>
          </cell>
        </row>
        <row r="85">
          <cell r="T85">
            <v>6</v>
          </cell>
        </row>
        <row r="86">
          <cell r="T86">
            <v>5.5</v>
          </cell>
        </row>
        <row r="87">
          <cell r="T87">
            <v>5</v>
          </cell>
        </row>
        <row r="88">
          <cell r="T88">
            <v>5.5</v>
          </cell>
        </row>
        <row r="89">
          <cell r="E89">
            <v>4.666666666666667</v>
          </cell>
          <cell r="T89">
            <v>5</v>
          </cell>
        </row>
        <row r="90">
          <cell r="T90">
            <v>6</v>
          </cell>
        </row>
        <row r="91">
          <cell r="T91">
            <v>8</v>
          </cell>
        </row>
        <row r="92">
          <cell r="T92">
            <v>5.5</v>
          </cell>
        </row>
        <row r="93">
          <cell r="T93">
            <v>6</v>
          </cell>
        </row>
        <row r="94">
          <cell r="T94">
            <v>6</v>
          </cell>
        </row>
        <row r="95">
          <cell r="T95">
            <v>9</v>
          </cell>
        </row>
        <row r="96">
          <cell r="T96">
            <v>3</v>
          </cell>
        </row>
        <row r="97">
          <cell r="T97">
            <v>6</v>
          </cell>
        </row>
        <row r="98">
          <cell r="T98">
            <v>5.5</v>
          </cell>
        </row>
        <row r="99">
          <cell r="T99">
            <v>6.5</v>
          </cell>
        </row>
        <row r="100">
          <cell r="T100">
            <v>3.5</v>
          </cell>
        </row>
        <row r="101">
          <cell r="T101">
            <v>7</v>
          </cell>
        </row>
        <row r="102">
          <cell r="T102">
            <v>4.2</v>
          </cell>
        </row>
        <row r="103">
          <cell r="T103">
            <v>7</v>
          </cell>
        </row>
        <row r="104">
          <cell r="T104">
            <v>7</v>
          </cell>
        </row>
        <row r="105">
          <cell r="T105">
            <v>6</v>
          </cell>
        </row>
        <row r="106">
          <cell r="T106">
            <v>6</v>
          </cell>
        </row>
        <row r="107">
          <cell r="T107">
            <v>9</v>
          </cell>
        </row>
        <row r="108">
          <cell r="T108">
            <v>5.5</v>
          </cell>
        </row>
        <row r="109">
          <cell r="T109">
            <v>7</v>
          </cell>
        </row>
        <row r="110">
          <cell r="T110">
            <v>7</v>
          </cell>
        </row>
        <row r="111">
          <cell r="T111">
            <v>7</v>
          </cell>
        </row>
        <row r="112">
          <cell r="T112">
            <v>5</v>
          </cell>
        </row>
        <row r="113">
          <cell r="T113">
            <v>7</v>
          </cell>
        </row>
        <row r="114">
          <cell r="T114">
            <v>7</v>
          </cell>
        </row>
        <row r="115">
          <cell r="T115">
            <v>5</v>
          </cell>
        </row>
        <row r="116">
          <cell r="T116">
            <v>7</v>
          </cell>
        </row>
        <row r="118">
          <cell r="T118">
            <v>5</v>
          </cell>
        </row>
        <row r="119">
          <cell r="T119">
            <v>8</v>
          </cell>
        </row>
        <row r="120">
          <cell r="T120">
            <v>8.5</v>
          </cell>
        </row>
        <row r="121">
          <cell r="T121">
            <v>6.5</v>
          </cell>
        </row>
        <row r="122">
          <cell r="T122">
            <v>6</v>
          </cell>
        </row>
        <row r="123">
          <cell r="T123">
            <v>7</v>
          </cell>
        </row>
        <row r="124">
          <cell r="E124">
            <v>6.666666666666667</v>
          </cell>
          <cell r="T124">
            <v>7</v>
          </cell>
        </row>
        <row r="125">
          <cell r="T125">
            <v>7</v>
          </cell>
        </row>
        <row r="126">
          <cell r="T126">
            <v>5.5</v>
          </cell>
        </row>
        <row r="128">
          <cell r="E128">
            <v>4</v>
          </cell>
          <cell r="T128">
            <v>5</v>
          </cell>
        </row>
        <row r="129">
          <cell r="T129">
            <v>6</v>
          </cell>
        </row>
        <row r="130">
          <cell r="T130">
            <v>7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4"/>
  <sheetViews>
    <sheetView workbookViewId="0"/>
  </sheetViews>
  <sheetFormatPr baseColWidth="10" defaultRowHeight="15" x14ac:dyDescent="0.25"/>
  <cols>
    <col min="1" max="5" width="5.7109375" style="27" customWidth="1"/>
    <col min="6" max="6" width="5.7109375" style="99" customWidth="1"/>
    <col min="7" max="13" width="5.7109375" style="27" customWidth="1"/>
    <col min="14" max="14" width="5.7109375" style="99" customWidth="1"/>
    <col min="15" max="15" width="5.7109375" style="27" customWidth="1"/>
    <col min="16" max="16" width="5.7109375" style="99" customWidth="1"/>
    <col min="17" max="20" width="5.7109375" style="27" customWidth="1"/>
    <col min="21" max="21" width="5.7109375" style="99" customWidth="1"/>
    <col min="22" max="27" width="5.7109375" style="27" customWidth="1"/>
    <col min="28" max="28" width="5.7109375" style="30" customWidth="1"/>
    <col min="29" max="29" width="5.7109375" style="50" customWidth="1"/>
    <col min="30" max="34" width="5.7109375" style="27" customWidth="1"/>
    <col min="35" max="35" width="6.28515625" style="27" customWidth="1"/>
    <col min="36" max="114" width="5.7109375" style="27" customWidth="1"/>
    <col min="115" max="16384" width="11.42578125" style="27"/>
  </cols>
  <sheetData>
    <row r="1" spans="1:35" x14ac:dyDescent="0.25">
      <c r="A1" s="29"/>
      <c r="B1" s="13" t="s">
        <v>0</v>
      </c>
      <c r="C1" s="10" t="s">
        <v>128</v>
      </c>
      <c r="D1" s="10" t="s">
        <v>1</v>
      </c>
      <c r="E1" s="10" t="s">
        <v>2</v>
      </c>
      <c r="F1" s="10" t="s">
        <v>105</v>
      </c>
      <c r="G1" s="48" t="s">
        <v>95</v>
      </c>
      <c r="H1" s="10" t="s">
        <v>5</v>
      </c>
      <c r="I1" s="48" t="s">
        <v>5</v>
      </c>
      <c r="J1" s="48" t="s">
        <v>94</v>
      </c>
      <c r="K1" s="10" t="s">
        <v>3</v>
      </c>
      <c r="L1" s="48" t="s">
        <v>97</v>
      </c>
      <c r="M1" s="10" t="s">
        <v>4</v>
      </c>
      <c r="N1" s="10" t="s">
        <v>103</v>
      </c>
      <c r="O1" s="10" t="s">
        <v>9</v>
      </c>
      <c r="P1" s="10" t="s">
        <v>15</v>
      </c>
      <c r="Q1" s="48" t="s">
        <v>99</v>
      </c>
      <c r="R1" s="48" t="s">
        <v>93</v>
      </c>
      <c r="S1" s="10" t="s">
        <v>111</v>
      </c>
      <c r="T1" s="10" t="s">
        <v>7</v>
      </c>
      <c r="U1" s="10" t="s">
        <v>101</v>
      </c>
      <c r="V1" s="97" t="s">
        <v>42</v>
      </c>
      <c r="W1" s="30"/>
      <c r="X1" s="41"/>
      <c r="Y1" s="41"/>
      <c r="Z1" s="41"/>
      <c r="AA1" s="41"/>
      <c r="AB1" s="41"/>
      <c r="AC1" s="66"/>
      <c r="AD1" s="30"/>
      <c r="AE1" s="30"/>
      <c r="AF1" s="30"/>
      <c r="AG1" s="30"/>
      <c r="AH1" s="30"/>
      <c r="AI1" s="30"/>
    </row>
    <row r="2" spans="1:35" x14ac:dyDescent="0.25">
      <c r="A2" s="193">
        <v>1</v>
      </c>
      <c r="B2" s="30">
        <v>8</v>
      </c>
      <c r="C2" s="30"/>
      <c r="D2" s="30">
        <v>10</v>
      </c>
      <c r="E2" s="30">
        <v>9</v>
      </c>
      <c r="G2" s="87">
        <f>AVERAGE(B2:F2)</f>
        <v>9</v>
      </c>
      <c r="H2" s="30">
        <v>9</v>
      </c>
      <c r="I2" s="84">
        <f>AVERAGE(H2)</f>
        <v>9</v>
      </c>
      <c r="J2" s="86">
        <f>AVERAGE(G2,I2)</f>
        <v>9</v>
      </c>
      <c r="K2" s="30">
        <v>9</v>
      </c>
      <c r="L2" s="84">
        <f>AVERAGE(K2)</f>
        <v>9</v>
      </c>
      <c r="M2" s="30">
        <v>9</v>
      </c>
      <c r="O2" s="30">
        <v>7</v>
      </c>
      <c r="Q2" s="87">
        <f>AVERAGE(M2:P2)</f>
        <v>8</v>
      </c>
      <c r="R2" s="86">
        <f>AVERAGE(L2,Q2)</f>
        <v>8.5</v>
      </c>
      <c r="S2" s="30">
        <v>10</v>
      </c>
      <c r="T2" s="30"/>
      <c r="V2" s="94">
        <f t="shared" ref="V2:V33" si="0">AVERAGE(J2,R2,S2:U2)</f>
        <v>9.1666666666666661</v>
      </c>
      <c r="W2" s="98"/>
      <c r="X2" s="18" t="s">
        <v>51</v>
      </c>
      <c r="Y2" s="30"/>
      <c r="Z2" s="30"/>
      <c r="AA2" s="30"/>
      <c r="AB2" s="35"/>
      <c r="AF2" s="30"/>
      <c r="AG2" s="30"/>
      <c r="AH2" s="30"/>
      <c r="AI2" s="30"/>
    </row>
    <row r="3" spans="1:35" x14ac:dyDescent="0.25">
      <c r="A3" s="198">
        <f>A2+1</f>
        <v>2</v>
      </c>
      <c r="B3" s="30">
        <v>8</v>
      </c>
      <c r="C3" s="30">
        <v>9</v>
      </c>
      <c r="D3" s="30">
        <v>9</v>
      </c>
      <c r="E3" s="30">
        <v>8</v>
      </c>
      <c r="F3" s="99">
        <v>7</v>
      </c>
      <c r="G3" s="87">
        <f t="shared" ref="G3:G66" si="1">AVERAGE(B3:F3)</f>
        <v>8.1999999999999993</v>
      </c>
      <c r="H3" s="30">
        <v>7</v>
      </c>
      <c r="I3" s="84">
        <f t="shared" ref="I3:I66" si="2">AVERAGE(H3)</f>
        <v>7</v>
      </c>
      <c r="J3" s="86">
        <f t="shared" ref="J3:J66" si="3">AVERAGE(G3,I3)</f>
        <v>7.6</v>
      </c>
      <c r="K3" s="30">
        <v>9</v>
      </c>
      <c r="L3" s="84">
        <f t="shared" ref="L3:L66" si="4">AVERAGE(K3)</f>
        <v>9</v>
      </c>
      <c r="M3" s="30">
        <v>9</v>
      </c>
      <c r="N3" s="99">
        <v>7</v>
      </c>
      <c r="O3" s="30">
        <v>7</v>
      </c>
      <c r="P3" s="99">
        <v>8</v>
      </c>
      <c r="Q3" s="87">
        <f t="shared" ref="Q3:Q66" si="5">AVERAGE(M3:P3)</f>
        <v>7.75</v>
      </c>
      <c r="R3" s="86">
        <f t="shared" ref="R3:R66" si="6">AVERAGE(L3,Q3)</f>
        <v>8.375</v>
      </c>
      <c r="S3" s="30">
        <v>9</v>
      </c>
      <c r="T3" s="30">
        <v>6</v>
      </c>
      <c r="V3" s="94">
        <f t="shared" si="0"/>
        <v>7.7437500000000004</v>
      </c>
      <c r="W3" s="98"/>
      <c r="X3" s="30"/>
      <c r="Y3" s="30"/>
      <c r="Z3" s="30"/>
      <c r="AA3" s="30"/>
      <c r="AB3" s="35"/>
      <c r="AF3" s="30"/>
      <c r="AG3" s="30"/>
      <c r="AH3" s="30"/>
      <c r="AI3" s="30"/>
    </row>
    <row r="4" spans="1:35" x14ac:dyDescent="0.25">
      <c r="A4" s="198">
        <f t="shared" ref="A4:A35" si="7">A3+1</f>
        <v>3</v>
      </c>
      <c r="B4" s="30">
        <v>5</v>
      </c>
      <c r="C4" s="30">
        <v>6</v>
      </c>
      <c r="D4" s="30">
        <v>6</v>
      </c>
      <c r="E4" s="30">
        <v>7</v>
      </c>
      <c r="F4" s="99">
        <v>6</v>
      </c>
      <c r="G4" s="87">
        <f t="shared" si="1"/>
        <v>6</v>
      </c>
      <c r="H4" s="30">
        <v>6</v>
      </c>
      <c r="I4" s="84">
        <f t="shared" si="2"/>
        <v>6</v>
      </c>
      <c r="J4" s="86">
        <f t="shared" si="3"/>
        <v>6</v>
      </c>
      <c r="K4" s="30">
        <v>5</v>
      </c>
      <c r="L4" s="84">
        <f t="shared" si="4"/>
        <v>5</v>
      </c>
      <c r="M4" s="30">
        <v>7</v>
      </c>
      <c r="N4" s="99">
        <v>7</v>
      </c>
      <c r="O4" s="30">
        <v>6</v>
      </c>
      <c r="P4" s="99">
        <v>7</v>
      </c>
      <c r="Q4" s="87">
        <f t="shared" si="5"/>
        <v>6.75</v>
      </c>
      <c r="R4" s="86">
        <f t="shared" si="6"/>
        <v>5.875</v>
      </c>
      <c r="S4" s="30">
        <v>8</v>
      </c>
      <c r="T4" s="30">
        <v>5</v>
      </c>
      <c r="V4" s="94">
        <f t="shared" si="0"/>
        <v>6.21875</v>
      </c>
      <c r="W4" s="98"/>
      <c r="X4" s="88"/>
      <c r="Y4" s="30" t="s">
        <v>38</v>
      </c>
      <c r="Z4" s="30"/>
      <c r="AA4" s="30"/>
      <c r="AB4" s="35">
        <v>8</v>
      </c>
      <c r="AF4" s="30"/>
      <c r="AG4" s="30"/>
      <c r="AH4" s="30"/>
      <c r="AI4" s="30"/>
    </row>
    <row r="5" spans="1:35" x14ac:dyDescent="0.25">
      <c r="A5" s="199">
        <f t="shared" si="7"/>
        <v>4</v>
      </c>
      <c r="B5" s="43">
        <v>8</v>
      </c>
      <c r="C5" s="43">
        <v>10</v>
      </c>
      <c r="D5" s="43">
        <v>9</v>
      </c>
      <c r="E5" s="43">
        <v>9</v>
      </c>
      <c r="F5" s="99">
        <v>10</v>
      </c>
      <c r="G5" s="87">
        <f t="shared" si="1"/>
        <v>9.1999999999999993</v>
      </c>
      <c r="H5" s="43">
        <v>8</v>
      </c>
      <c r="I5" s="84">
        <f t="shared" si="2"/>
        <v>8</v>
      </c>
      <c r="J5" s="86">
        <f t="shared" si="3"/>
        <v>8.6</v>
      </c>
      <c r="K5" s="43">
        <v>8</v>
      </c>
      <c r="L5" s="84">
        <f t="shared" si="4"/>
        <v>8</v>
      </c>
      <c r="M5" s="43">
        <v>8</v>
      </c>
      <c r="N5" s="99">
        <v>9</v>
      </c>
      <c r="O5" s="43">
        <v>8</v>
      </c>
      <c r="P5" s="99">
        <v>9</v>
      </c>
      <c r="Q5" s="87">
        <f t="shared" si="5"/>
        <v>8.5</v>
      </c>
      <c r="R5" s="86">
        <f t="shared" si="6"/>
        <v>8.25</v>
      </c>
      <c r="S5" s="43">
        <v>7</v>
      </c>
      <c r="T5" s="30">
        <v>6</v>
      </c>
      <c r="V5" s="94">
        <f t="shared" si="0"/>
        <v>7.4625000000000004</v>
      </c>
      <c r="W5" s="98"/>
      <c r="X5" s="89"/>
      <c r="Y5" s="30" t="s">
        <v>35</v>
      </c>
      <c r="Z5" s="30"/>
      <c r="AA5" s="30"/>
      <c r="AB5" s="35">
        <v>6</v>
      </c>
      <c r="AF5" s="30"/>
      <c r="AG5" s="30"/>
      <c r="AH5" s="30"/>
      <c r="AI5" s="30"/>
    </row>
    <row r="6" spans="1:35" x14ac:dyDescent="0.25">
      <c r="A6" s="198">
        <f t="shared" si="7"/>
        <v>5</v>
      </c>
      <c r="B6" s="43">
        <v>6</v>
      </c>
      <c r="C6" s="43">
        <v>8</v>
      </c>
      <c r="D6" s="43">
        <v>7</v>
      </c>
      <c r="E6" s="43">
        <v>6</v>
      </c>
      <c r="F6" s="99">
        <v>7</v>
      </c>
      <c r="G6" s="87">
        <f t="shared" si="1"/>
        <v>6.8</v>
      </c>
      <c r="H6" s="43">
        <v>7</v>
      </c>
      <c r="I6" s="84">
        <f t="shared" si="2"/>
        <v>7</v>
      </c>
      <c r="J6" s="86">
        <f t="shared" si="3"/>
        <v>6.9</v>
      </c>
      <c r="K6" s="43">
        <v>6</v>
      </c>
      <c r="L6" s="84">
        <f t="shared" si="4"/>
        <v>6</v>
      </c>
      <c r="M6" s="43">
        <v>7</v>
      </c>
      <c r="N6" s="99">
        <v>7</v>
      </c>
      <c r="O6" s="43">
        <v>7</v>
      </c>
      <c r="P6" s="99">
        <v>7</v>
      </c>
      <c r="Q6" s="87">
        <f t="shared" si="5"/>
        <v>7</v>
      </c>
      <c r="R6" s="86">
        <f t="shared" si="6"/>
        <v>6.5</v>
      </c>
      <c r="S6" s="43">
        <v>8</v>
      </c>
      <c r="T6" s="43">
        <v>8</v>
      </c>
      <c r="V6" s="94">
        <f t="shared" si="0"/>
        <v>7.35</v>
      </c>
      <c r="W6" s="98"/>
      <c r="X6" s="90"/>
      <c r="Y6" s="30" t="s">
        <v>36</v>
      </c>
      <c r="Z6" s="30"/>
      <c r="AA6" s="30"/>
      <c r="AB6" s="35">
        <v>39</v>
      </c>
      <c r="AF6" s="30"/>
      <c r="AG6" s="30"/>
      <c r="AH6" s="30"/>
      <c r="AI6" s="30"/>
    </row>
    <row r="7" spans="1:35" x14ac:dyDescent="0.25">
      <c r="A7" s="192">
        <f t="shared" si="7"/>
        <v>6</v>
      </c>
      <c r="B7" s="43">
        <v>7</v>
      </c>
      <c r="C7" s="43"/>
      <c r="D7" s="43">
        <v>8</v>
      </c>
      <c r="E7" s="43">
        <v>7</v>
      </c>
      <c r="F7" s="99">
        <v>7</v>
      </c>
      <c r="G7" s="87">
        <f t="shared" si="1"/>
        <v>7.25</v>
      </c>
      <c r="H7" s="43">
        <v>9</v>
      </c>
      <c r="I7" s="84">
        <f t="shared" si="2"/>
        <v>9</v>
      </c>
      <c r="J7" s="86">
        <f t="shared" si="3"/>
        <v>8.125</v>
      </c>
      <c r="K7" s="43">
        <v>9</v>
      </c>
      <c r="L7" s="84">
        <f t="shared" si="4"/>
        <v>9</v>
      </c>
      <c r="M7" s="43">
        <v>9</v>
      </c>
      <c r="O7" s="43">
        <v>9</v>
      </c>
      <c r="P7" s="99">
        <v>8</v>
      </c>
      <c r="Q7" s="87">
        <f t="shared" si="5"/>
        <v>8.6666666666666661</v>
      </c>
      <c r="R7" s="86">
        <f t="shared" si="6"/>
        <v>8.8333333333333321</v>
      </c>
      <c r="S7" s="43">
        <v>8</v>
      </c>
      <c r="T7" s="30"/>
      <c r="V7" s="94">
        <f t="shared" si="0"/>
        <v>8.3194444444444446</v>
      </c>
      <c r="W7" s="98"/>
      <c r="X7" s="91"/>
      <c r="Y7" s="30" t="s">
        <v>37</v>
      </c>
      <c r="Z7" s="30"/>
      <c r="AA7" s="30"/>
      <c r="AB7" s="35">
        <v>47</v>
      </c>
      <c r="AF7" s="30"/>
      <c r="AG7" s="30"/>
      <c r="AH7" s="30"/>
      <c r="AI7" s="30"/>
    </row>
    <row r="8" spans="1:35" x14ac:dyDescent="0.25">
      <c r="A8" s="193">
        <f t="shared" si="7"/>
        <v>7</v>
      </c>
      <c r="B8" s="43">
        <v>7</v>
      </c>
      <c r="C8" s="43"/>
      <c r="D8" s="43">
        <v>7</v>
      </c>
      <c r="E8" s="43">
        <v>7</v>
      </c>
      <c r="G8" s="87">
        <f t="shared" si="1"/>
        <v>7</v>
      </c>
      <c r="H8" s="43">
        <v>8</v>
      </c>
      <c r="I8" s="84">
        <f t="shared" si="2"/>
        <v>8</v>
      </c>
      <c r="J8" s="86">
        <f t="shared" si="3"/>
        <v>7.5</v>
      </c>
      <c r="K8" s="43">
        <v>6</v>
      </c>
      <c r="L8" s="84">
        <f t="shared" si="4"/>
        <v>6</v>
      </c>
      <c r="M8" s="43">
        <v>9</v>
      </c>
      <c r="O8" s="43">
        <v>9</v>
      </c>
      <c r="Q8" s="87">
        <f t="shared" si="5"/>
        <v>9</v>
      </c>
      <c r="R8" s="86">
        <f t="shared" si="6"/>
        <v>7.5</v>
      </c>
      <c r="S8" s="43">
        <v>8</v>
      </c>
      <c r="T8" s="30"/>
      <c r="V8" s="94">
        <f t="shared" si="0"/>
        <v>7.666666666666667</v>
      </c>
      <c r="W8" s="98"/>
      <c r="X8" s="30"/>
      <c r="Y8" s="30"/>
      <c r="Z8" s="30"/>
      <c r="AA8" s="30"/>
      <c r="AB8" s="28">
        <f>SUM(AB4:AB7)</f>
        <v>100</v>
      </c>
      <c r="AF8" s="30"/>
      <c r="AG8" s="30"/>
      <c r="AH8" s="30"/>
      <c r="AI8" s="30"/>
    </row>
    <row r="9" spans="1:35" x14ac:dyDescent="0.25">
      <c r="A9" s="199">
        <f t="shared" si="7"/>
        <v>8</v>
      </c>
      <c r="B9" s="43">
        <v>4</v>
      </c>
      <c r="C9" s="43">
        <v>6</v>
      </c>
      <c r="D9" s="43">
        <v>4</v>
      </c>
      <c r="E9" s="43">
        <v>4</v>
      </c>
      <c r="F9" s="99">
        <v>5</v>
      </c>
      <c r="G9" s="87">
        <f t="shared" si="1"/>
        <v>4.5999999999999996</v>
      </c>
      <c r="H9" s="43">
        <v>5</v>
      </c>
      <c r="I9" s="84">
        <f t="shared" si="2"/>
        <v>5</v>
      </c>
      <c r="J9" s="86">
        <f t="shared" si="3"/>
        <v>4.8</v>
      </c>
      <c r="K9" s="43">
        <v>4</v>
      </c>
      <c r="L9" s="84">
        <f t="shared" si="4"/>
        <v>4</v>
      </c>
      <c r="M9" s="43">
        <v>7</v>
      </c>
      <c r="N9" s="99">
        <v>8</v>
      </c>
      <c r="O9" s="43">
        <v>5</v>
      </c>
      <c r="P9" s="99">
        <v>4</v>
      </c>
      <c r="Q9" s="87">
        <f t="shared" si="5"/>
        <v>6</v>
      </c>
      <c r="R9" s="86">
        <f t="shared" si="6"/>
        <v>5</v>
      </c>
      <c r="S9" s="43">
        <v>6</v>
      </c>
      <c r="T9" s="43">
        <v>5</v>
      </c>
      <c r="V9" s="94">
        <f t="shared" si="0"/>
        <v>5.2</v>
      </c>
      <c r="W9" s="98"/>
      <c r="AA9" s="30"/>
      <c r="AB9" s="35"/>
      <c r="AF9" s="30"/>
      <c r="AG9" s="30"/>
      <c r="AH9" s="30"/>
      <c r="AI9" s="30"/>
    </row>
    <row r="10" spans="1:35" x14ac:dyDescent="0.25">
      <c r="A10" s="199">
        <f t="shared" si="7"/>
        <v>9</v>
      </c>
      <c r="B10" s="43">
        <v>7</v>
      </c>
      <c r="C10" s="43">
        <v>9</v>
      </c>
      <c r="D10" s="43">
        <v>7</v>
      </c>
      <c r="E10" s="43">
        <v>8</v>
      </c>
      <c r="F10" s="99">
        <v>8</v>
      </c>
      <c r="G10" s="87">
        <f t="shared" si="1"/>
        <v>7.8</v>
      </c>
      <c r="H10" s="43">
        <v>9</v>
      </c>
      <c r="I10" s="84">
        <f t="shared" si="2"/>
        <v>9</v>
      </c>
      <c r="J10" s="86">
        <f t="shared" si="3"/>
        <v>8.4</v>
      </c>
      <c r="K10" s="43">
        <v>6</v>
      </c>
      <c r="L10" s="84">
        <f t="shared" si="4"/>
        <v>6</v>
      </c>
      <c r="M10" s="43">
        <v>9</v>
      </c>
      <c r="N10" s="99">
        <v>8</v>
      </c>
      <c r="O10" s="43">
        <v>8</v>
      </c>
      <c r="P10" s="99">
        <v>8</v>
      </c>
      <c r="Q10" s="87">
        <f t="shared" si="5"/>
        <v>8.25</v>
      </c>
      <c r="R10" s="86">
        <f t="shared" si="6"/>
        <v>7.125</v>
      </c>
      <c r="S10" s="43">
        <v>7</v>
      </c>
      <c r="T10" s="43">
        <v>6</v>
      </c>
      <c r="V10" s="94">
        <f t="shared" si="0"/>
        <v>7.1312499999999996</v>
      </c>
      <c r="W10" s="98"/>
      <c r="X10" s="33"/>
      <c r="Y10" s="30" t="s">
        <v>39</v>
      </c>
      <c r="Z10" s="30"/>
      <c r="AA10" s="30"/>
      <c r="AB10" s="35"/>
      <c r="AF10" s="30"/>
      <c r="AG10" s="30"/>
      <c r="AH10" s="30"/>
      <c r="AI10" s="30"/>
    </row>
    <row r="11" spans="1:35" x14ac:dyDescent="0.25">
      <c r="A11" s="192">
        <f t="shared" si="7"/>
        <v>10</v>
      </c>
      <c r="B11" s="43">
        <v>5</v>
      </c>
      <c r="C11" s="43"/>
      <c r="D11" s="43">
        <v>6</v>
      </c>
      <c r="E11" s="43">
        <v>9</v>
      </c>
      <c r="G11" s="87">
        <f t="shared" si="1"/>
        <v>6.666666666666667</v>
      </c>
      <c r="H11" s="43">
        <v>7</v>
      </c>
      <c r="I11" s="84">
        <f t="shared" si="2"/>
        <v>7</v>
      </c>
      <c r="J11" s="86">
        <f t="shared" si="3"/>
        <v>6.8333333333333339</v>
      </c>
      <c r="K11" s="43">
        <v>7</v>
      </c>
      <c r="L11" s="84">
        <f t="shared" si="4"/>
        <v>7</v>
      </c>
      <c r="M11" s="43">
        <v>7</v>
      </c>
      <c r="O11" s="43">
        <v>7</v>
      </c>
      <c r="P11" s="99">
        <v>5</v>
      </c>
      <c r="Q11" s="87">
        <f t="shared" si="5"/>
        <v>6.333333333333333</v>
      </c>
      <c r="R11" s="86">
        <f t="shared" si="6"/>
        <v>6.6666666666666661</v>
      </c>
      <c r="S11" s="43">
        <v>8</v>
      </c>
      <c r="T11" s="30"/>
      <c r="V11" s="94">
        <f t="shared" si="0"/>
        <v>7.166666666666667</v>
      </c>
      <c r="W11" s="98"/>
      <c r="AB11" s="35"/>
      <c r="AF11" s="30"/>
      <c r="AG11" s="30"/>
      <c r="AH11" s="30"/>
      <c r="AI11" s="30"/>
    </row>
    <row r="12" spans="1:35" x14ac:dyDescent="0.25">
      <c r="A12" s="192">
        <f t="shared" si="7"/>
        <v>11</v>
      </c>
      <c r="B12" s="43">
        <v>5</v>
      </c>
      <c r="C12" s="43"/>
      <c r="D12" s="43">
        <v>5</v>
      </c>
      <c r="E12" s="43">
        <v>5</v>
      </c>
      <c r="F12" s="99">
        <v>5</v>
      </c>
      <c r="G12" s="87">
        <f t="shared" si="1"/>
        <v>5</v>
      </c>
      <c r="H12" s="43">
        <v>6</v>
      </c>
      <c r="I12" s="84">
        <f t="shared" si="2"/>
        <v>6</v>
      </c>
      <c r="J12" s="86">
        <f t="shared" si="3"/>
        <v>5.5</v>
      </c>
      <c r="K12" s="43">
        <v>6</v>
      </c>
      <c r="L12" s="84">
        <f t="shared" si="4"/>
        <v>6</v>
      </c>
      <c r="M12" s="43">
        <v>7</v>
      </c>
      <c r="O12" s="43">
        <v>7</v>
      </c>
      <c r="Q12" s="87">
        <f t="shared" si="5"/>
        <v>7</v>
      </c>
      <c r="R12" s="86">
        <f t="shared" si="6"/>
        <v>6.5</v>
      </c>
      <c r="S12" s="43">
        <v>7</v>
      </c>
      <c r="T12" s="30"/>
      <c r="V12" s="94">
        <f t="shared" si="0"/>
        <v>6.333333333333333</v>
      </c>
      <c r="X12" s="10" t="s">
        <v>0</v>
      </c>
      <c r="Y12" s="27" t="s">
        <v>43</v>
      </c>
      <c r="AB12" s="35"/>
      <c r="AF12" s="30"/>
      <c r="AG12" s="30"/>
      <c r="AH12" s="30"/>
      <c r="AI12" s="30"/>
    </row>
    <row r="13" spans="1:35" x14ac:dyDescent="0.25">
      <c r="A13" s="198">
        <f t="shared" si="7"/>
        <v>12</v>
      </c>
      <c r="B13" s="43">
        <v>6</v>
      </c>
      <c r="C13" s="43">
        <v>7</v>
      </c>
      <c r="D13" s="43">
        <v>7</v>
      </c>
      <c r="E13" s="43">
        <v>8</v>
      </c>
      <c r="F13" s="99">
        <v>8</v>
      </c>
      <c r="G13" s="87">
        <f t="shared" si="1"/>
        <v>7.2</v>
      </c>
      <c r="H13" s="43">
        <v>7</v>
      </c>
      <c r="I13" s="84">
        <f t="shared" si="2"/>
        <v>7</v>
      </c>
      <c r="J13" s="86">
        <f t="shared" si="3"/>
        <v>7.1</v>
      </c>
      <c r="K13" s="43">
        <v>6</v>
      </c>
      <c r="L13" s="84">
        <f t="shared" si="4"/>
        <v>6</v>
      </c>
      <c r="M13" s="43">
        <v>8</v>
      </c>
      <c r="N13" s="99">
        <v>9</v>
      </c>
      <c r="O13" s="43">
        <v>6</v>
      </c>
      <c r="P13" s="99">
        <v>7</v>
      </c>
      <c r="Q13" s="87">
        <f t="shared" si="5"/>
        <v>7.5</v>
      </c>
      <c r="R13" s="86">
        <f t="shared" si="6"/>
        <v>6.75</v>
      </c>
      <c r="S13" s="43">
        <v>7</v>
      </c>
      <c r="T13" s="30">
        <v>8</v>
      </c>
      <c r="V13" s="94">
        <f t="shared" si="0"/>
        <v>7.2125000000000004</v>
      </c>
      <c r="X13" s="10" t="s">
        <v>128</v>
      </c>
      <c r="Y13" s="27" t="s">
        <v>129</v>
      </c>
      <c r="AB13" s="35"/>
      <c r="AF13" s="30"/>
      <c r="AG13" s="30"/>
      <c r="AH13" s="30"/>
      <c r="AI13" s="30"/>
    </row>
    <row r="14" spans="1:35" x14ac:dyDescent="0.25">
      <c r="A14" s="198">
        <f t="shared" si="7"/>
        <v>13</v>
      </c>
      <c r="B14" s="43">
        <v>4</v>
      </c>
      <c r="C14" s="43">
        <v>6</v>
      </c>
      <c r="D14" s="43">
        <v>5</v>
      </c>
      <c r="E14" s="43">
        <v>5</v>
      </c>
      <c r="F14" s="99">
        <v>6</v>
      </c>
      <c r="G14" s="87">
        <f t="shared" si="1"/>
        <v>5.2</v>
      </c>
      <c r="H14" s="43">
        <v>5</v>
      </c>
      <c r="I14" s="84">
        <f t="shared" si="2"/>
        <v>5</v>
      </c>
      <c r="J14" s="86">
        <f t="shared" si="3"/>
        <v>5.0999999999999996</v>
      </c>
      <c r="K14" s="43">
        <v>4</v>
      </c>
      <c r="L14" s="84">
        <f t="shared" si="4"/>
        <v>4</v>
      </c>
      <c r="M14" s="43">
        <v>5</v>
      </c>
      <c r="N14" s="99">
        <v>5</v>
      </c>
      <c r="O14" s="43">
        <v>5</v>
      </c>
      <c r="P14" s="99">
        <v>5</v>
      </c>
      <c r="Q14" s="87">
        <f t="shared" si="5"/>
        <v>5</v>
      </c>
      <c r="R14" s="86">
        <f t="shared" si="6"/>
        <v>4.5</v>
      </c>
      <c r="S14" s="43">
        <v>5</v>
      </c>
      <c r="T14" s="43">
        <v>6</v>
      </c>
      <c r="V14" s="94">
        <f t="shared" si="0"/>
        <v>5.15</v>
      </c>
      <c r="X14" s="10" t="s">
        <v>1</v>
      </c>
      <c r="Y14" s="27" t="s">
        <v>44</v>
      </c>
      <c r="AB14" s="35"/>
      <c r="AF14" s="30"/>
      <c r="AG14" s="30"/>
      <c r="AH14" s="30"/>
      <c r="AI14" s="30"/>
    </row>
    <row r="15" spans="1:35" x14ac:dyDescent="0.25">
      <c r="A15" s="193">
        <f t="shared" si="7"/>
        <v>14</v>
      </c>
      <c r="B15" s="43">
        <v>6</v>
      </c>
      <c r="C15" s="43"/>
      <c r="D15" s="43">
        <v>6</v>
      </c>
      <c r="E15" s="43">
        <v>6</v>
      </c>
      <c r="F15" s="99">
        <v>7</v>
      </c>
      <c r="G15" s="87">
        <f t="shared" si="1"/>
        <v>6.25</v>
      </c>
      <c r="H15" s="43">
        <v>6</v>
      </c>
      <c r="I15" s="84">
        <f t="shared" si="2"/>
        <v>6</v>
      </c>
      <c r="J15" s="86">
        <f t="shared" si="3"/>
        <v>6.125</v>
      </c>
      <c r="K15" s="43">
        <v>5</v>
      </c>
      <c r="L15" s="84">
        <f t="shared" si="4"/>
        <v>5</v>
      </c>
      <c r="M15" s="43">
        <v>6</v>
      </c>
      <c r="O15" s="43">
        <v>6</v>
      </c>
      <c r="P15" s="99">
        <v>5</v>
      </c>
      <c r="Q15" s="87">
        <f t="shared" si="5"/>
        <v>5.666666666666667</v>
      </c>
      <c r="R15" s="86">
        <f t="shared" si="6"/>
        <v>5.3333333333333339</v>
      </c>
      <c r="S15" s="43">
        <v>6</v>
      </c>
      <c r="T15" s="30"/>
      <c r="V15" s="94">
        <f t="shared" si="0"/>
        <v>5.8194444444444455</v>
      </c>
      <c r="X15" s="10" t="s">
        <v>2</v>
      </c>
      <c r="Y15" s="27" t="s">
        <v>52</v>
      </c>
      <c r="AB15" s="35"/>
      <c r="AF15" s="30"/>
      <c r="AG15" s="30"/>
      <c r="AH15" s="30"/>
      <c r="AI15" s="30"/>
    </row>
    <row r="16" spans="1:35" x14ac:dyDescent="0.25">
      <c r="A16" s="193">
        <f t="shared" si="7"/>
        <v>15</v>
      </c>
      <c r="B16" s="43">
        <v>10</v>
      </c>
      <c r="C16" s="43"/>
      <c r="D16" s="43">
        <v>10</v>
      </c>
      <c r="E16" s="43">
        <v>10</v>
      </c>
      <c r="F16" s="99">
        <v>10</v>
      </c>
      <c r="G16" s="87">
        <f t="shared" si="1"/>
        <v>10</v>
      </c>
      <c r="H16" s="43">
        <v>10</v>
      </c>
      <c r="I16" s="84">
        <f t="shared" si="2"/>
        <v>10</v>
      </c>
      <c r="J16" s="86">
        <f t="shared" si="3"/>
        <v>10</v>
      </c>
      <c r="K16" s="43">
        <v>10</v>
      </c>
      <c r="L16" s="84">
        <f t="shared" si="4"/>
        <v>10</v>
      </c>
      <c r="M16" s="43">
        <v>10</v>
      </c>
      <c r="O16" s="43">
        <v>9</v>
      </c>
      <c r="P16" s="99">
        <v>9</v>
      </c>
      <c r="Q16" s="87">
        <f t="shared" si="5"/>
        <v>9.3333333333333339</v>
      </c>
      <c r="R16" s="86">
        <f t="shared" si="6"/>
        <v>9.6666666666666679</v>
      </c>
      <c r="S16" s="43">
        <v>8</v>
      </c>
      <c r="T16" s="30"/>
      <c r="V16" s="94">
        <f t="shared" si="0"/>
        <v>9.2222222222222232</v>
      </c>
      <c r="X16" s="10" t="s">
        <v>105</v>
      </c>
      <c r="Y16" s="43" t="s">
        <v>106</v>
      </c>
      <c r="Z16" s="50"/>
      <c r="AB16" s="35"/>
      <c r="AF16" s="30"/>
      <c r="AG16" s="30"/>
      <c r="AH16" s="30"/>
      <c r="AI16" s="30"/>
    </row>
    <row r="17" spans="1:42" x14ac:dyDescent="0.25">
      <c r="A17" s="192">
        <f t="shared" si="7"/>
        <v>16</v>
      </c>
      <c r="B17" s="43">
        <v>9</v>
      </c>
      <c r="C17" s="43"/>
      <c r="D17" s="43">
        <v>10</v>
      </c>
      <c r="E17" s="43">
        <v>9</v>
      </c>
      <c r="G17" s="87">
        <f t="shared" si="1"/>
        <v>9.3333333333333339</v>
      </c>
      <c r="H17" s="43">
        <v>10</v>
      </c>
      <c r="I17" s="84">
        <f t="shared" si="2"/>
        <v>10</v>
      </c>
      <c r="J17" s="86">
        <f t="shared" si="3"/>
        <v>9.6666666666666679</v>
      </c>
      <c r="K17" s="43">
        <v>9</v>
      </c>
      <c r="L17" s="84">
        <f t="shared" si="4"/>
        <v>9</v>
      </c>
      <c r="M17" s="43">
        <v>10</v>
      </c>
      <c r="O17" s="43">
        <v>9</v>
      </c>
      <c r="P17" s="99">
        <v>9</v>
      </c>
      <c r="Q17" s="87">
        <f t="shared" si="5"/>
        <v>9.3333333333333339</v>
      </c>
      <c r="R17" s="86">
        <f t="shared" si="6"/>
        <v>9.1666666666666679</v>
      </c>
      <c r="S17" s="43">
        <v>7</v>
      </c>
      <c r="T17" s="30"/>
      <c r="V17" s="94">
        <f t="shared" si="0"/>
        <v>8.6111111111111125</v>
      </c>
      <c r="X17" s="48" t="s">
        <v>95</v>
      </c>
      <c r="Y17" s="17" t="s">
        <v>96</v>
      </c>
      <c r="AB17" s="35"/>
      <c r="AF17" s="30"/>
      <c r="AG17" s="30"/>
      <c r="AH17" s="30"/>
      <c r="AI17" s="30"/>
    </row>
    <row r="18" spans="1:42" x14ac:dyDescent="0.25">
      <c r="A18" s="198">
        <f t="shared" si="7"/>
        <v>17</v>
      </c>
      <c r="B18" s="43">
        <v>6</v>
      </c>
      <c r="C18" s="43">
        <v>7</v>
      </c>
      <c r="D18" s="43">
        <v>7</v>
      </c>
      <c r="E18" s="43">
        <v>8</v>
      </c>
      <c r="F18" s="99">
        <v>7</v>
      </c>
      <c r="G18" s="87">
        <f t="shared" si="1"/>
        <v>7</v>
      </c>
      <c r="H18" s="43">
        <v>7</v>
      </c>
      <c r="I18" s="84">
        <f t="shared" si="2"/>
        <v>7</v>
      </c>
      <c r="J18" s="86">
        <f t="shared" si="3"/>
        <v>7</v>
      </c>
      <c r="K18" s="43">
        <v>6</v>
      </c>
      <c r="L18" s="84">
        <f t="shared" si="4"/>
        <v>6</v>
      </c>
      <c r="M18" s="43">
        <v>8</v>
      </c>
      <c r="N18" s="99">
        <v>9</v>
      </c>
      <c r="O18" s="43">
        <v>7</v>
      </c>
      <c r="P18" s="99">
        <v>7</v>
      </c>
      <c r="Q18" s="87">
        <f t="shared" si="5"/>
        <v>7.75</v>
      </c>
      <c r="R18" s="86">
        <f t="shared" si="6"/>
        <v>6.875</v>
      </c>
      <c r="S18" s="43">
        <v>8</v>
      </c>
      <c r="T18" s="30">
        <v>6</v>
      </c>
      <c r="V18" s="94">
        <f t="shared" si="0"/>
        <v>6.96875</v>
      </c>
      <c r="X18" s="10" t="s">
        <v>5</v>
      </c>
      <c r="Y18" s="27" t="s">
        <v>47</v>
      </c>
      <c r="AB18" s="35"/>
      <c r="AF18" s="30"/>
      <c r="AG18" s="30"/>
      <c r="AH18" s="30"/>
      <c r="AI18" s="30"/>
    </row>
    <row r="19" spans="1:42" x14ac:dyDescent="0.25">
      <c r="A19" s="198">
        <f t="shared" si="7"/>
        <v>18</v>
      </c>
      <c r="B19" s="43">
        <v>4</v>
      </c>
      <c r="C19" s="43">
        <v>5</v>
      </c>
      <c r="D19" s="43">
        <v>4</v>
      </c>
      <c r="E19" s="43">
        <v>4</v>
      </c>
      <c r="F19" s="99">
        <v>5</v>
      </c>
      <c r="G19" s="87">
        <f t="shared" si="1"/>
        <v>4.4000000000000004</v>
      </c>
      <c r="H19" s="43">
        <v>5</v>
      </c>
      <c r="I19" s="84">
        <f t="shared" si="2"/>
        <v>5</v>
      </c>
      <c r="J19" s="86">
        <f t="shared" si="3"/>
        <v>4.7</v>
      </c>
      <c r="K19" s="43">
        <v>3</v>
      </c>
      <c r="L19" s="84">
        <f t="shared" si="4"/>
        <v>3</v>
      </c>
      <c r="M19" s="43">
        <v>5</v>
      </c>
      <c r="N19" s="99">
        <v>5</v>
      </c>
      <c r="O19" s="43">
        <v>5</v>
      </c>
      <c r="P19" s="99">
        <v>6</v>
      </c>
      <c r="Q19" s="87">
        <f t="shared" si="5"/>
        <v>5.25</v>
      </c>
      <c r="R19" s="86">
        <f t="shared" si="6"/>
        <v>4.125</v>
      </c>
      <c r="S19" s="43">
        <v>8</v>
      </c>
      <c r="T19" s="30">
        <v>5</v>
      </c>
      <c r="V19" s="94">
        <f t="shared" si="0"/>
        <v>5.4562499999999998</v>
      </c>
      <c r="X19" s="48" t="s">
        <v>5</v>
      </c>
      <c r="Y19" s="17" t="s">
        <v>47</v>
      </c>
      <c r="AB19" s="35"/>
      <c r="AF19" s="30"/>
      <c r="AG19" s="30"/>
      <c r="AH19" s="30"/>
      <c r="AI19" s="30"/>
    </row>
    <row r="20" spans="1:42" x14ac:dyDescent="0.25">
      <c r="A20" s="198">
        <f t="shared" si="7"/>
        <v>19</v>
      </c>
      <c r="B20" s="43">
        <v>7</v>
      </c>
      <c r="C20" s="43">
        <v>10</v>
      </c>
      <c r="D20" s="43">
        <v>9</v>
      </c>
      <c r="E20" s="43">
        <v>9</v>
      </c>
      <c r="F20" s="99">
        <v>8</v>
      </c>
      <c r="G20" s="87">
        <f t="shared" si="1"/>
        <v>8.6</v>
      </c>
      <c r="H20" s="43">
        <v>9</v>
      </c>
      <c r="I20" s="84">
        <f t="shared" si="2"/>
        <v>9</v>
      </c>
      <c r="J20" s="86">
        <f t="shared" si="3"/>
        <v>8.8000000000000007</v>
      </c>
      <c r="K20" s="43">
        <v>6</v>
      </c>
      <c r="L20" s="84">
        <f t="shared" si="4"/>
        <v>6</v>
      </c>
      <c r="M20" s="43">
        <v>8</v>
      </c>
      <c r="N20" s="99">
        <v>8</v>
      </c>
      <c r="O20" s="43">
        <v>7</v>
      </c>
      <c r="P20" s="99">
        <v>8</v>
      </c>
      <c r="Q20" s="87">
        <f t="shared" si="5"/>
        <v>7.75</v>
      </c>
      <c r="R20" s="86">
        <f t="shared" si="6"/>
        <v>6.875</v>
      </c>
      <c r="S20" s="43">
        <v>7</v>
      </c>
      <c r="T20" s="30">
        <v>7</v>
      </c>
      <c r="V20" s="94">
        <f t="shared" si="0"/>
        <v>7.4187500000000002</v>
      </c>
      <c r="X20" s="48" t="s">
        <v>94</v>
      </c>
      <c r="Y20" s="17" t="s">
        <v>91</v>
      </c>
      <c r="AB20" s="35"/>
      <c r="AF20" s="30"/>
      <c r="AG20" s="30"/>
      <c r="AH20" s="30"/>
      <c r="AI20" s="30"/>
    </row>
    <row r="21" spans="1:42" x14ac:dyDescent="0.25">
      <c r="A21" s="199">
        <f t="shared" si="7"/>
        <v>20</v>
      </c>
      <c r="B21" s="43">
        <v>7</v>
      </c>
      <c r="C21" s="43">
        <v>9</v>
      </c>
      <c r="D21" s="43">
        <v>8</v>
      </c>
      <c r="E21" s="43">
        <v>9</v>
      </c>
      <c r="F21" s="99">
        <v>10</v>
      </c>
      <c r="G21" s="87">
        <f t="shared" si="1"/>
        <v>8.6</v>
      </c>
      <c r="H21" s="43">
        <v>9</v>
      </c>
      <c r="I21" s="84">
        <f t="shared" si="2"/>
        <v>9</v>
      </c>
      <c r="J21" s="86">
        <f t="shared" si="3"/>
        <v>8.8000000000000007</v>
      </c>
      <c r="K21" s="43">
        <v>6</v>
      </c>
      <c r="L21" s="84">
        <f t="shared" si="4"/>
        <v>6</v>
      </c>
      <c r="M21" s="43">
        <v>8</v>
      </c>
      <c r="N21" s="99">
        <v>9</v>
      </c>
      <c r="O21" s="43">
        <v>7</v>
      </c>
      <c r="P21" s="99">
        <v>9</v>
      </c>
      <c r="Q21" s="87">
        <f t="shared" si="5"/>
        <v>8.25</v>
      </c>
      <c r="R21" s="86">
        <f t="shared" si="6"/>
        <v>7.125</v>
      </c>
      <c r="S21" s="43">
        <v>7</v>
      </c>
      <c r="T21" s="43">
        <v>9</v>
      </c>
      <c r="V21" s="94">
        <f t="shared" si="0"/>
        <v>7.9812500000000002</v>
      </c>
      <c r="X21" s="10" t="s">
        <v>3</v>
      </c>
      <c r="Y21" s="27" t="s">
        <v>45</v>
      </c>
      <c r="AB21" s="35"/>
      <c r="AF21" s="30"/>
      <c r="AG21" s="30"/>
      <c r="AH21" s="30"/>
      <c r="AI21" s="30"/>
    </row>
    <row r="22" spans="1:42" x14ac:dyDescent="0.25">
      <c r="A22" s="192">
        <f t="shared" si="7"/>
        <v>21</v>
      </c>
      <c r="B22" s="43">
        <v>7</v>
      </c>
      <c r="C22" s="43">
        <v>8</v>
      </c>
      <c r="D22" s="43">
        <v>8</v>
      </c>
      <c r="E22" s="43">
        <v>9</v>
      </c>
      <c r="F22" s="99">
        <v>9</v>
      </c>
      <c r="G22" s="87">
        <f t="shared" si="1"/>
        <v>8.1999999999999993</v>
      </c>
      <c r="H22" s="43">
        <v>6</v>
      </c>
      <c r="I22" s="84">
        <f t="shared" si="2"/>
        <v>6</v>
      </c>
      <c r="J22" s="86">
        <f t="shared" si="3"/>
        <v>7.1</v>
      </c>
      <c r="K22" s="43">
        <v>7</v>
      </c>
      <c r="L22" s="84">
        <f t="shared" si="4"/>
        <v>7</v>
      </c>
      <c r="M22" s="43">
        <v>7</v>
      </c>
      <c r="N22" s="99">
        <v>7</v>
      </c>
      <c r="O22" s="43">
        <v>7</v>
      </c>
      <c r="P22" s="99">
        <v>9</v>
      </c>
      <c r="Q22" s="87">
        <f t="shared" si="5"/>
        <v>7.5</v>
      </c>
      <c r="R22" s="86">
        <f t="shared" si="6"/>
        <v>7.25</v>
      </c>
      <c r="S22" s="43">
        <v>7</v>
      </c>
      <c r="T22" s="30"/>
      <c r="V22" s="94">
        <f t="shared" si="0"/>
        <v>7.1166666666666671</v>
      </c>
      <c r="X22" s="48" t="s">
        <v>97</v>
      </c>
      <c r="Y22" s="17" t="s">
        <v>98</v>
      </c>
      <c r="AB22" s="35"/>
      <c r="AF22" s="30"/>
      <c r="AG22" s="30"/>
      <c r="AH22" s="30"/>
      <c r="AI22" s="30"/>
    </row>
    <row r="23" spans="1:42" x14ac:dyDescent="0.25">
      <c r="A23" s="193">
        <f t="shared" si="7"/>
        <v>22</v>
      </c>
      <c r="B23" s="43">
        <v>7</v>
      </c>
      <c r="C23" s="43"/>
      <c r="D23" s="43">
        <v>9</v>
      </c>
      <c r="E23" s="43">
        <v>8</v>
      </c>
      <c r="F23" s="99">
        <v>9</v>
      </c>
      <c r="G23" s="87">
        <f t="shared" si="1"/>
        <v>8.25</v>
      </c>
      <c r="H23" s="43">
        <v>9</v>
      </c>
      <c r="I23" s="84">
        <f t="shared" si="2"/>
        <v>9</v>
      </c>
      <c r="J23" s="86">
        <f t="shared" si="3"/>
        <v>8.625</v>
      </c>
      <c r="K23" s="43">
        <v>8</v>
      </c>
      <c r="L23" s="84">
        <f t="shared" si="4"/>
        <v>8</v>
      </c>
      <c r="M23" s="43">
        <v>7</v>
      </c>
      <c r="O23" s="43">
        <v>8</v>
      </c>
      <c r="Q23" s="87">
        <f t="shared" si="5"/>
        <v>7.5</v>
      </c>
      <c r="R23" s="86">
        <f t="shared" si="6"/>
        <v>7.75</v>
      </c>
      <c r="S23" s="43">
        <v>10</v>
      </c>
      <c r="T23" s="30"/>
      <c r="V23" s="94">
        <f t="shared" si="0"/>
        <v>8.7916666666666661</v>
      </c>
      <c r="X23" s="10" t="s">
        <v>4</v>
      </c>
      <c r="Y23" s="27" t="s">
        <v>46</v>
      </c>
      <c r="AB23" s="35"/>
      <c r="AF23" s="30"/>
      <c r="AG23" s="30"/>
      <c r="AH23" s="30"/>
      <c r="AI23" s="30"/>
    </row>
    <row r="24" spans="1:42" x14ac:dyDescent="0.25">
      <c r="A24" s="198">
        <f t="shared" si="7"/>
        <v>23</v>
      </c>
      <c r="B24" s="43">
        <v>6</v>
      </c>
      <c r="C24" s="43">
        <v>8</v>
      </c>
      <c r="D24" s="43">
        <v>7</v>
      </c>
      <c r="E24" s="43">
        <v>8</v>
      </c>
      <c r="F24" s="99">
        <v>7</v>
      </c>
      <c r="G24" s="87">
        <f t="shared" si="1"/>
        <v>7.2</v>
      </c>
      <c r="H24" s="43">
        <v>7</v>
      </c>
      <c r="I24" s="84">
        <f t="shared" si="2"/>
        <v>7</v>
      </c>
      <c r="J24" s="86">
        <f t="shared" si="3"/>
        <v>7.1</v>
      </c>
      <c r="K24" s="43">
        <v>7</v>
      </c>
      <c r="L24" s="84">
        <f t="shared" si="4"/>
        <v>7</v>
      </c>
      <c r="M24" s="43">
        <v>7</v>
      </c>
      <c r="N24" s="99">
        <v>7</v>
      </c>
      <c r="O24" s="43">
        <v>7</v>
      </c>
      <c r="P24" s="99">
        <v>7</v>
      </c>
      <c r="Q24" s="87">
        <f t="shared" si="5"/>
        <v>7</v>
      </c>
      <c r="R24" s="86">
        <f t="shared" si="6"/>
        <v>7</v>
      </c>
      <c r="S24" s="43">
        <v>10</v>
      </c>
      <c r="T24" s="43">
        <v>6</v>
      </c>
      <c r="V24" s="94">
        <f t="shared" si="0"/>
        <v>7.5250000000000004</v>
      </c>
      <c r="X24" s="10" t="s">
        <v>103</v>
      </c>
      <c r="Y24" s="43" t="s">
        <v>104</v>
      </c>
      <c r="Z24" s="50"/>
      <c r="AB24" s="35"/>
      <c r="AG24" s="30"/>
      <c r="AH24" s="30"/>
      <c r="AI24" s="30"/>
      <c r="AO24" s="30"/>
      <c r="AP24" s="30"/>
    </row>
    <row r="25" spans="1:42" x14ac:dyDescent="0.25">
      <c r="A25" s="193">
        <f t="shared" si="7"/>
        <v>24</v>
      </c>
      <c r="B25" s="43">
        <v>10</v>
      </c>
      <c r="C25" s="43"/>
      <c r="D25" s="43">
        <v>10</v>
      </c>
      <c r="E25" s="43">
        <v>10</v>
      </c>
      <c r="G25" s="87">
        <f t="shared" si="1"/>
        <v>10</v>
      </c>
      <c r="H25" s="43">
        <v>10</v>
      </c>
      <c r="I25" s="84">
        <f t="shared" si="2"/>
        <v>10</v>
      </c>
      <c r="J25" s="86">
        <f t="shared" si="3"/>
        <v>10</v>
      </c>
      <c r="K25" s="43">
        <v>10</v>
      </c>
      <c r="L25" s="84">
        <f t="shared" si="4"/>
        <v>10</v>
      </c>
      <c r="M25" s="43">
        <v>10</v>
      </c>
      <c r="O25" s="43">
        <v>9</v>
      </c>
      <c r="P25" s="99">
        <v>10</v>
      </c>
      <c r="Q25" s="87">
        <f t="shared" si="5"/>
        <v>9.6666666666666661</v>
      </c>
      <c r="R25" s="86">
        <f t="shared" si="6"/>
        <v>9.8333333333333321</v>
      </c>
      <c r="S25" s="43">
        <v>9</v>
      </c>
      <c r="T25" s="30"/>
      <c r="V25" s="94">
        <f t="shared" si="0"/>
        <v>9.6111111111111107</v>
      </c>
      <c r="X25" s="10" t="s">
        <v>9</v>
      </c>
      <c r="Y25" s="27" t="s">
        <v>50</v>
      </c>
      <c r="AB25" s="35"/>
    </row>
    <row r="26" spans="1:42" x14ac:dyDescent="0.25">
      <c r="A26" s="199">
        <f t="shared" si="7"/>
        <v>25</v>
      </c>
      <c r="B26" s="43">
        <v>6</v>
      </c>
      <c r="C26" s="43">
        <v>9</v>
      </c>
      <c r="D26" s="43">
        <v>8</v>
      </c>
      <c r="E26" s="43">
        <v>7</v>
      </c>
      <c r="F26" s="99">
        <v>10</v>
      </c>
      <c r="G26" s="87">
        <f t="shared" si="1"/>
        <v>8</v>
      </c>
      <c r="H26" s="43">
        <v>7</v>
      </c>
      <c r="I26" s="84">
        <f t="shared" si="2"/>
        <v>7</v>
      </c>
      <c r="J26" s="86">
        <f t="shared" si="3"/>
        <v>7.5</v>
      </c>
      <c r="K26" s="43">
        <v>6</v>
      </c>
      <c r="L26" s="84">
        <f t="shared" si="4"/>
        <v>6</v>
      </c>
      <c r="M26" s="43">
        <v>7</v>
      </c>
      <c r="N26" s="99">
        <v>9</v>
      </c>
      <c r="O26" s="43">
        <v>7</v>
      </c>
      <c r="P26" s="99">
        <v>8</v>
      </c>
      <c r="Q26" s="87">
        <f t="shared" si="5"/>
        <v>7.75</v>
      </c>
      <c r="R26" s="86">
        <f t="shared" si="6"/>
        <v>6.875</v>
      </c>
      <c r="S26" s="43">
        <v>7</v>
      </c>
      <c r="T26" s="30">
        <v>7</v>
      </c>
      <c r="V26" s="94">
        <f t="shared" si="0"/>
        <v>7.09375</v>
      </c>
      <c r="X26" s="10" t="s">
        <v>15</v>
      </c>
      <c r="Y26" s="43" t="s">
        <v>60</v>
      </c>
      <c r="Z26" s="50"/>
      <c r="AB26" s="35"/>
    </row>
    <row r="27" spans="1:42" x14ac:dyDescent="0.25">
      <c r="A27" s="199">
        <f t="shared" si="7"/>
        <v>26</v>
      </c>
      <c r="B27" s="43">
        <v>7</v>
      </c>
      <c r="C27" s="43">
        <v>9</v>
      </c>
      <c r="D27" s="43">
        <v>9</v>
      </c>
      <c r="E27" s="43">
        <v>9</v>
      </c>
      <c r="F27" s="99">
        <v>10</v>
      </c>
      <c r="G27" s="87">
        <f t="shared" si="1"/>
        <v>8.8000000000000007</v>
      </c>
      <c r="H27" s="43">
        <v>9</v>
      </c>
      <c r="I27" s="84">
        <f t="shared" si="2"/>
        <v>9</v>
      </c>
      <c r="J27" s="86">
        <f t="shared" si="3"/>
        <v>8.9</v>
      </c>
      <c r="K27" s="43">
        <v>8</v>
      </c>
      <c r="L27" s="84">
        <f t="shared" si="4"/>
        <v>8</v>
      </c>
      <c r="M27" s="43">
        <v>9</v>
      </c>
      <c r="N27" s="99">
        <v>9</v>
      </c>
      <c r="O27" s="43">
        <v>8</v>
      </c>
      <c r="P27" s="99">
        <v>9</v>
      </c>
      <c r="Q27" s="87">
        <f t="shared" si="5"/>
        <v>8.75</v>
      </c>
      <c r="R27" s="86">
        <f t="shared" si="6"/>
        <v>8.375</v>
      </c>
      <c r="S27" s="43">
        <v>8</v>
      </c>
      <c r="T27" s="30">
        <v>7</v>
      </c>
      <c r="V27" s="94">
        <f t="shared" si="0"/>
        <v>8.0687499999999996</v>
      </c>
      <c r="X27" s="48" t="s">
        <v>99</v>
      </c>
      <c r="Y27" s="17" t="s">
        <v>100</v>
      </c>
      <c r="AB27" s="35"/>
    </row>
    <row r="28" spans="1:42" x14ac:dyDescent="0.25">
      <c r="A28" s="198">
        <f t="shared" si="7"/>
        <v>27</v>
      </c>
      <c r="B28" s="43">
        <v>6</v>
      </c>
      <c r="C28" s="43">
        <v>7</v>
      </c>
      <c r="D28" s="43">
        <v>8</v>
      </c>
      <c r="E28" s="43">
        <v>8</v>
      </c>
      <c r="F28" s="99">
        <v>6</v>
      </c>
      <c r="G28" s="87">
        <f t="shared" si="1"/>
        <v>7</v>
      </c>
      <c r="H28" s="43">
        <v>6</v>
      </c>
      <c r="I28" s="84">
        <f t="shared" si="2"/>
        <v>6</v>
      </c>
      <c r="J28" s="86">
        <f t="shared" si="3"/>
        <v>6.5</v>
      </c>
      <c r="K28" s="43">
        <v>6</v>
      </c>
      <c r="L28" s="84">
        <f t="shared" si="4"/>
        <v>6</v>
      </c>
      <c r="M28" s="43">
        <v>8</v>
      </c>
      <c r="N28" s="99">
        <v>9</v>
      </c>
      <c r="O28" s="43">
        <v>6</v>
      </c>
      <c r="P28" s="99">
        <v>7</v>
      </c>
      <c r="Q28" s="87">
        <f t="shared" si="5"/>
        <v>7.5</v>
      </c>
      <c r="R28" s="86">
        <f t="shared" si="6"/>
        <v>6.75</v>
      </c>
      <c r="S28" s="43">
        <v>8</v>
      </c>
      <c r="T28" s="43">
        <v>7</v>
      </c>
      <c r="V28" s="94">
        <f t="shared" si="0"/>
        <v>7.0625</v>
      </c>
      <c r="X28" s="48" t="s">
        <v>93</v>
      </c>
      <c r="Y28" s="17" t="s">
        <v>92</v>
      </c>
      <c r="AB28" s="35"/>
      <c r="AL28" s="30"/>
    </row>
    <row r="29" spans="1:42" x14ac:dyDescent="0.25">
      <c r="A29" s="192">
        <f t="shared" si="7"/>
        <v>28</v>
      </c>
      <c r="B29" s="43">
        <v>5</v>
      </c>
      <c r="C29" s="43"/>
      <c r="D29" s="43">
        <v>6</v>
      </c>
      <c r="E29" s="43">
        <v>7</v>
      </c>
      <c r="F29" s="99">
        <v>6</v>
      </c>
      <c r="G29" s="87">
        <f t="shared" si="1"/>
        <v>6</v>
      </c>
      <c r="H29" s="43">
        <v>6</v>
      </c>
      <c r="I29" s="84">
        <f t="shared" si="2"/>
        <v>6</v>
      </c>
      <c r="J29" s="86">
        <f t="shared" si="3"/>
        <v>6</v>
      </c>
      <c r="K29" s="43">
        <v>5</v>
      </c>
      <c r="L29" s="84">
        <f t="shared" si="4"/>
        <v>5</v>
      </c>
      <c r="M29" s="43">
        <v>7</v>
      </c>
      <c r="O29" s="43">
        <v>6</v>
      </c>
      <c r="Q29" s="87">
        <f t="shared" si="5"/>
        <v>6.5</v>
      </c>
      <c r="R29" s="86">
        <f t="shared" si="6"/>
        <v>5.75</v>
      </c>
      <c r="S29" s="43">
        <v>9</v>
      </c>
      <c r="T29" s="30"/>
      <c r="V29" s="94">
        <f t="shared" si="0"/>
        <v>6.916666666666667</v>
      </c>
      <c r="X29" s="10" t="s">
        <v>111</v>
      </c>
      <c r="Y29" s="27" t="s">
        <v>48</v>
      </c>
      <c r="AB29" s="35"/>
    </row>
    <row r="30" spans="1:42" x14ac:dyDescent="0.25">
      <c r="A30" s="198">
        <f t="shared" si="7"/>
        <v>29</v>
      </c>
      <c r="B30" s="43">
        <v>4</v>
      </c>
      <c r="C30" s="43">
        <v>6</v>
      </c>
      <c r="D30" s="43">
        <v>5</v>
      </c>
      <c r="E30" s="43">
        <v>6</v>
      </c>
      <c r="F30" s="99">
        <v>6</v>
      </c>
      <c r="G30" s="87">
        <f t="shared" si="1"/>
        <v>5.4</v>
      </c>
      <c r="H30" s="43">
        <v>5</v>
      </c>
      <c r="I30" s="84">
        <f t="shared" si="2"/>
        <v>5</v>
      </c>
      <c r="J30" s="86">
        <f t="shared" si="3"/>
        <v>5.2</v>
      </c>
      <c r="K30" s="43">
        <v>5</v>
      </c>
      <c r="L30" s="84">
        <f t="shared" si="4"/>
        <v>5</v>
      </c>
      <c r="M30" s="43">
        <v>5</v>
      </c>
      <c r="N30" s="99">
        <v>5</v>
      </c>
      <c r="O30" s="43">
        <v>6</v>
      </c>
      <c r="P30" s="99">
        <v>8</v>
      </c>
      <c r="Q30" s="87">
        <f t="shared" si="5"/>
        <v>6</v>
      </c>
      <c r="R30" s="86">
        <f t="shared" si="6"/>
        <v>5.5</v>
      </c>
      <c r="S30" s="43">
        <v>6</v>
      </c>
      <c r="T30" s="43">
        <v>6</v>
      </c>
      <c r="V30" s="94">
        <f t="shared" si="0"/>
        <v>5.6749999999999998</v>
      </c>
      <c r="X30" s="10" t="s">
        <v>7</v>
      </c>
      <c r="Y30" s="27" t="s">
        <v>49</v>
      </c>
      <c r="AB30" s="35"/>
    </row>
    <row r="31" spans="1:42" x14ac:dyDescent="0.25">
      <c r="A31" s="193">
        <f t="shared" si="7"/>
        <v>30</v>
      </c>
      <c r="B31" s="34">
        <v>8</v>
      </c>
      <c r="C31" s="30"/>
      <c r="D31" s="43">
        <v>8</v>
      </c>
      <c r="E31" s="43">
        <v>10</v>
      </c>
      <c r="F31" s="188"/>
      <c r="G31" s="87">
        <f t="shared" si="1"/>
        <v>8.6666666666666661</v>
      </c>
      <c r="H31" s="43">
        <v>8</v>
      </c>
      <c r="I31" s="84">
        <f t="shared" si="2"/>
        <v>8</v>
      </c>
      <c r="J31" s="86">
        <f t="shared" si="3"/>
        <v>8.3333333333333321</v>
      </c>
      <c r="K31" s="43">
        <v>7</v>
      </c>
      <c r="L31" s="84">
        <f t="shared" si="4"/>
        <v>7</v>
      </c>
      <c r="M31" s="43">
        <v>8</v>
      </c>
      <c r="N31" s="188"/>
      <c r="O31" s="43">
        <v>8</v>
      </c>
      <c r="P31" s="188"/>
      <c r="Q31" s="87">
        <f t="shared" si="5"/>
        <v>8</v>
      </c>
      <c r="R31" s="86">
        <f t="shared" si="6"/>
        <v>7.5</v>
      </c>
      <c r="S31" s="43">
        <v>7</v>
      </c>
      <c r="T31" s="30"/>
      <c r="U31" s="188"/>
      <c r="V31" s="94">
        <f t="shared" si="0"/>
        <v>7.6111111111111107</v>
      </c>
      <c r="X31" s="10" t="s">
        <v>101</v>
      </c>
      <c r="Y31" s="30" t="s">
        <v>102</v>
      </c>
      <c r="Z31" s="50"/>
      <c r="AB31" s="35"/>
    </row>
    <row r="32" spans="1:42" x14ac:dyDescent="0.25">
      <c r="A32" s="193">
        <f t="shared" si="7"/>
        <v>31</v>
      </c>
      <c r="B32" s="189">
        <v>10</v>
      </c>
      <c r="C32" s="43"/>
      <c r="D32" s="43">
        <v>10</v>
      </c>
      <c r="E32" s="43">
        <v>9</v>
      </c>
      <c r="G32" s="87">
        <f t="shared" si="1"/>
        <v>9.6666666666666661</v>
      </c>
      <c r="H32" s="43">
        <v>10</v>
      </c>
      <c r="I32" s="84">
        <f t="shared" si="2"/>
        <v>10</v>
      </c>
      <c r="J32" s="86">
        <f t="shared" si="3"/>
        <v>9.8333333333333321</v>
      </c>
      <c r="K32" s="43">
        <v>9</v>
      </c>
      <c r="L32" s="84">
        <f t="shared" si="4"/>
        <v>9</v>
      </c>
      <c r="M32" s="43">
        <v>9</v>
      </c>
      <c r="O32" s="43">
        <v>9</v>
      </c>
      <c r="P32" s="99">
        <v>10</v>
      </c>
      <c r="Q32" s="87">
        <f t="shared" si="5"/>
        <v>9.3333333333333339</v>
      </c>
      <c r="R32" s="86">
        <f t="shared" si="6"/>
        <v>9.1666666666666679</v>
      </c>
      <c r="S32" s="43">
        <v>9</v>
      </c>
      <c r="T32" s="30"/>
      <c r="V32" s="94">
        <f t="shared" si="0"/>
        <v>9.3333333333333339</v>
      </c>
      <c r="X32" s="51" t="s">
        <v>42</v>
      </c>
      <c r="Y32" s="52" t="s">
        <v>41</v>
      </c>
      <c r="Z32" s="41"/>
      <c r="AA32" s="41"/>
      <c r="AB32" s="42"/>
    </row>
    <row r="33" spans="1:27" x14ac:dyDescent="0.25">
      <c r="A33" s="199">
        <f t="shared" si="7"/>
        <v>32</v>
      </c>
      <c r="B33" s="189">
        <v>8</v>
      </c>
      <c r="C33" s="43">
        <v>10</v>
      </c>
      <c r="D33" s="43">
        <v>9</v>
      </c>
      <c r="E33" s="43">
        <v>9</v>
      </c>
      <c r="F33" s="99">
        <v>9</v>
      </c>
      <c r="G33" s="87">
        <f t="shared" si="1"/>
        <v>9</v>
      </c>
      <c r="H33" s="43">
        <v>9</v>
      </c>
      <c r="I33" s="84">
        <f t="shared" si="2"/>
        <v>9</v>
      </c>
      <c r="J33" s="86">
        <f t="shared" si="3"/>
        <v>9</v>
      </c>
      <c r="K33" s="43">
        <v>9</v>
      </c>
      <c r="L33" s="84">
        <f t="shared" si="4"/>
        <v>9</v>
      </c>
      <c r="M33" s="43">
        <v>8</v>
      </c>
      <c r="N33" s="99">
        <v>9</v>
      </c>
      <c r="O33" s="43">
        <v>9</v>
      </c>
      <c r="P33" s="99">
        <v>10</v>
      </c>
      <c r="Q33" s="87">
        <f t="shared" si="5"/>
        <v>9</v>
      </c>
      <c r="R33" s="86">
        <f t="shared" si="6"/>
        <v>9</v>
      </c>
      <c r="S33" s="43">
        <v>7</v>
      </c>
      <c r="T33" s="43">
        <v>8</v>
      </c>
      <c r="V33" s="94">
        <f t="shared" si="0"/>
        <v>8.25</v>
      </c>
    </row>
    <row r="34" spans="1:27" x14ac:dyDescent="0.25">
      <c r="A34" s="199">
        <f t="shared" si="7"/>
        <v>33</v>
      </c>
      <c r="B34" s="43"/>
      <c r="C34" s="43">
        <v>6</v>
      </c>
      <c r="D34" s="43">
        <v>5</v>
      </c>
      <c r="E34" s="43"/>
      <c r="G34" s="87">
        <f t="shared" si="1"/>
        <v>5.5</v>
      </c>
      <c r="H34" s="43"/>
      <c r="I34" s="33"/>
      <c r="J34" s="86">
        <f t="shared" si="3"/>
        <v>5.5</v>
      </c>
      <c r="K34" s="43">
        <v>7</v>
      </c>
      <c r="L34" s="84">
        <f t="shared" si="4"/>
        <v>7</v>
      </c>
      <c r="M34" s="43"/>
      <c r="O34" s="43"/>
      <c r="P34" s="99">
        <v>7</v>
      </c>
      <c r="Q34" s="87">
        <f t="shared" si="5"/>
        <v>7</v>
      </c>
      <c r="R34" s="86">
        <f t="shared" si="6"/>
        <v>7</v>
      </c>
      <c r="S34" s="43">
        <v>6</v>
      </c>
      <c r="T34" s="43">
        <v>5</v>
      </c>
      <c r="V34" s="94">
        <f t="shared" ref="V34:V65" si="8">AVERAGE(J34,R34,S34:U34)</f>
        <v>5.875</v>
      </c>
      <c r="X34" s="30"/>
      <c r="Y34" s="30"/>
      <c r="Z34" s="30"/>
      <c r="AA34" s="30"/>
    </row>
    <row r="35" spans="1:27" ht="15.75" thickBot="1" x14ac:dyDescent="0.3">
      <c r="A35" s="200">
        <f t="shared" si="7"/>
        <v>34</v>
      </c>
      <c r="B35" s="201">
        <v>6</v>
      </c>
      <c r="C35" s="194">
        <v>9</v>
      </c>
      <c r="D35" s="194">
        <v>6</v>
      </c>
      <c r="E35" s="194">
        <v>6</v>
      </c>
      <c r="F35" s="202">
        <v>6</v>
      </c>
      <c r="G35" s="196">
        <f t="shared" si="1"/>
        <v>6.6</v>
      </c>
      <c r="H35" s="194">
        <v>6</v>
      </c>
      <c r="I35" s="203">
        <f t="shared" si="2"/>
        <v>6</v>
      </c>
      <c r="J35" s="197">
        <f t="shared" si="3"/>
        <v>6.3</v>
      </c>
      <c r="K35" s="194">
        <v>5</v>
      </c>
      <c r="L35" s="203">
        <f t="shared" si="4"/>
        <v>5</v>
      </c>
      <c r="M35" s="194">
        <v>6</v>
      </c>
      <c r="N35" s="202">
        <v>8</v>
      </c>
      <c r="O35" s="194">
        <v>6</v>
      </c>
      <c r="P35" s="202">
        <v>8</v>
      </c>
      <c r="Q35" s="196">
        <f t="shared" si="5"/>
        <v>7</v>
      </c>
      <c r="R35" s="197">
        <f t="shared" si="6"/>
        <v>6</v>
      </c>
      <c r="S35" s="194">
        <v>6</v>
      </c>
      <c r="T35" s="194">
        <v>6</v>
      </c>
      <c r="U35" s="202"/>
      <c r="V35" s="204">
        <f t="shared" si="8"/>
        <v>6.0750000000000002</v>
      </c>
      <c r="X35" s="30"/>
      <c r="Y35" s="30"/>
      <c r="Z35" s="30"/>
      <c r="AA35" s="30"/>
    </row>
    <row r="36" spans="1:27" x14ac:dyDescent="0.25">
      <c r="A36" s="198">
        <f t="shared" ref="A36:A67" si="9">A35+1</f>
        <v>35</v>
      </c>
      <c r="B36" s="189">
        <v>5</v>
      </c>
      <c r="C36" s="43">
        <v>9</v>
      </c>
      <c r="D36" s="43">
        <v>5</v>
      </c>
      <c r="E36" s="43">
        <v>5</v>
      </c>
      <c r="F36" s="99">
        <v>6</v>
      </c>
      <c r="G36" s="87">
        <f t="shared" si="1"/>
        <v>6</v>
      </c>
      <c r="H36" s="43">
        <v>6</v>
      </c>
      <c r="I36" s="84">
        <f t="shared" si="2"/>
        <v>6</v>
      </c>
      <c r="J36" s="86">
        <f t="shared" si="3"/>
        <v>6</v>
      </c>
      <c r="K36" s="43">
        <v>5</v>
      </c>
      <c r="L36" s="84">
        <f t="shared" si="4"/>
        <v>5</v>
      </c>
      <c r="M36" s="43">
        <v>5</v>
      </c>
      <c r="N36" s="99">
        <v>5</v>
      </c>
      <c r="O36" s="43">
        <v>6</v>
      </c>
      <c r="P36" s="99">
        <v>9</v>
      </c>
      <c r="Q36" s="87">
        <f t="shared" si="5"/>
        <v>6.25</v>
      </c>
      <c r="R36" s="86">
        <f t="shared" si="6"/>
        <v>5.625</v>
      </c>
      <c r="S36" s="43">
        <v>9</v>
      </c>
      <c r="T36" s="43">
        <v>8</v>
      </c>
      <c r="V36" s="94">
        <f t="shared" si="8"/>
        <v>7.15625</v>
      </c>
      <c r="X36" s="30"/>
      <c r="Y36" s="30"/>
      <c r="Z36" s="30"/>
      <c r="AA36" s="30"/>
    </row>
    <row r="37" spans="1:27" x14ac:dyDescent="0.25">
      <c r="A37" s="199">
        <f t="shared" si="9"/>
        <v>36</v>
      </c>
      <c r="B37" s="189">
        <v>5</v>
      </c>
      <c r="C37" s="43">
        <v>9</v>
      </c>
      <c r="D37" s="43">
        <v>6</v>
      </c>
      <c r="E37" s="43">
        <v>8</v>
      </c>
      <c r="F37" s="99">
        <v>8</v>
      </c>
      <c r="G37" s="87">
        <f t="shared" si="1"/>
        <v>7.2</v>
      </c>
      <c r="H37" s="43">
        <v>6</v>
      </c>
      <c r="I37" s="84">
        <f t="shared" si="2"/>
        <v>6</v>
      </c>
      <c r="J37" s="86">
        <f t="shared" si="3"/>
        <v>6.6</v>
      </c>
      <c r="K37" s="43">
        <v>5</v>
      </c>
      <c r="L37" s="84">
        <f t="shared" si="4"/>
        <v>5</v>
      </c>
      <c r="M37" s="43">
        <v>5</v>
      </c>
      <c r="N37" s="99">
        <v>5</v>
      </c>
      <c r="O37" s="43">
        <v>5</v>
      </c>
      <c r="P37" s="99">
        <v>7</v>
      </c>
      <c r="Q37" s="87">
        <f t="shared" si="5"/>
        <v>5.5</v>
      </c>
      <c r="R37" s="86">
        <f t="shared" si="6"/>
        <v>5.25</v>
      </c>
      <c r="S37" s="43">
        <v>10</v>
      </c>
      <c r="T37" s="43">
        <v>7</v>
      </c>
      <c r="V37" s="94">
        <f t="shared" si="8"/>
        <v>7.2125000000000004</v>
      </c>
      <c r="X37" s="30"/>
      <c r="Y37" s="30"/>
      <c r="Z37" s="30"/>
      <c r="AA37" s="30"/>
    </row>
    <row r="38" spans="1:27" x14ac:dyDescent="0.25">
      <c r="A38" s="198">
        <f t="shared" si="9"/>
        <v>37</v>
      </c>
      <c r="B38" s="189">
        <v>4</v>
      </c>
      <c r="C38" s="43">
        <v>7</v>
      </c>
      <c r="D38" s="43">
        <v>4</v>
      </c>
      <c r="E38" s="43">
        <v>5</v>
      </c>
      <c r="F38" s="99">
        <v>5</v>
      </c>
      <c r="G38" s="87">
        <f t="shared" si="1"/>
        <v>5</v>
      </c>
      <c r="H38" s="43">
        <v>5</v>
      </c>
      <c r="I38" s="84">
        <f t="shared" si="2"/>
        <v>5</v>
      </c>
      <c r="J38" s="86">
        <f t="shared" si="3"/>
        <v>5</v>
      </c>
      <c r="K38" s="43">
        <v>4</v>
      </c>
      <c r="L38" s="84">
        <f t="shared" si="4"/>
        <v>4</v>
      </c>
      <c r="M38" s="43">
        <v>6</v>
      </c>
      <c r="N38" s="99">
        <v>2</v>
      </c>
      <c r="O38" s="43">
        <v>4</v>
      </c>
      <c r="P38" s="99">
        <v>5</v>
      </c>
      <c r="Q38" s="87">
        <f t="shared" si="5"/>
        <v>4.25</v>
      </c>
      <c r="R38" s="86">
        <f t="shared" si="6"/>
        <v>4.125</v>
      </c>
      <c r="S38" s="43">
        <v>5</v>
      </c>
      <c r="T38" s="43">
        <v>5</v>
      </c>
      <c r="V38" s="94">
        <f t="shared" si="8"/>
        <v>4.78125</v>
      </c>
      <c r="X38" s="30"/>
      <c r="Y38" s="30"/>
      <c r="Z38" s="30"/>
      <c r="AA38" s="30"/>
    </row>
    <row r="39" spans="1:27" x14ac:dyDescent="0.25">
      <c r="A39" s="199">
        <f t="shared" si="9"/>
        <v>38</v>
      </c>
      <c r="B39" s="189">
        <v>7</v>
      </c>
      <c r="C39" s="43">
        <v>9</v>
      </c>
      <c r="D39" s="43">
        <v>9</v>
      </c>
      <c r="E39" s="43">
        <v>9</v>
      </c>
      <c r="F39" s="99">
        <v>10</v>
      </c>
      <c r="G39" s="87">
        <f t="shared" si="1"/>
        <v>8.8000000000000007</v>
      </c>
      <c r="H39" s="43">
        <v>9</v>
      </c>
      <c r="I39" s="84">
        <f t="shared" si="2"/>
        <v>9</v>
      </c>
      <c r="J39" s="86">
        <f t="shared" si="3"/>
        <v>8.9</v>
      </c>
      <c r="K39" s="43">
        <v>9</v>
      </c>
      <c r="L39" s="84">
        <f t="shared" si="4"/>
        <v>9</v>
      </c>
      <c r="M39" s="43">
        <v>9</v>
      </c>
      <c r="N39" s="99">
        <v>6</v>
      </c>
      <c r="O39" s="43">
        <v>8</v>
      </c>
      <c r="P39" s="99">
        <v>10</v>
      </c>
      <c r="Q39" s="87">
        <f t="shared" si="5"/>
        <v>8.25</v>
      </c>
      <c r="R39" s="86">
        <f t="shared" si="6"/>
        <v>8.625</v>
      </c>
      <c r="S39" s="43"/>
      <c r="T39" s="43">
        <v>9</v>
      </c>
      <c r="V39" s="94">
        <f t="shared" si="8"/>
        <v>8.8416666666666668</v>
      </c>
      <c r="X39" s="30"/>
      <c r="Y39" s="30"/>
      <c r="Z39" s="30"/>
      <c r="AA39" s="30"/>
    </row>
    <row r="40" spans="1:27" x14ac:dyDescent="0.25">
      <c r="A40" s="198">
        <f t="shared" si="9"/>
        <v>39</v>
      </c>
      <c r="B40" s="189">
        <v>6</v>
      </c>
      <c r="C40" s="43">
        <v>9</v>
      </c>
      <c r="D40" s="43">
        <v>7</v>
      </c>
      <c r="E40" s="43">
        <v>7</v>
      </c>
      <c r="F40" s="99">
        <v>7</v>
      </c>
      <c r="G40" s="87">
        <f t="shared" si="1"/>
        <v>7.2</v>
      </c>
      <c r="H40" s="43">
        <v>6</v>
      </c>
      <c r="I40" s="84">
        <f t="shared" si="2"/>
        <v>6</v>
      </c>
      <c r="J40" s="86">
        <f t="shared" si="3"/>
        <v>6.6</v>
      </c>
      <c r="K40" s="43">
        <v>5</v>
      </c>
      <c r="L40" s="84">
        <f t="shared" si="4"/>
        <v>5</v>
      </c>
      <c r="M40" s="43">
        <v>6</v>
      </c>
      <c r="N40" s="99">
        <v>5</v>
      </c>
      <c r="O40" s="43">
        <v>6</v>
      </c>
      <c r="P40" s="99">
        <v>8</v>
      </c>
      <c r="Q40" s="87">
        <f t="shared" si="5"/>
        <v>6.25</v>
      </c>
      <c r="R40" s="86">
        <f t="shared" si="6"/>
        <v>5.625</v>
      </c>
      <c r="S40" s="43">
        <v>6</v>
      </c>
      <c r="T40" s="43">
        <v>7</v>
      </c>
      <c r="V40" s="94">
        <f t="shared" si="8"/>
        <v>6.3062500000000004</v>
      </c>
      <c r="X40" s="30"/>
      <c r="Y40" s="30"/>
      <c r="Z40" s="30"/>
      <c r="AA40" s="30"/>
    </row>
    <row r="41" spans="1:27" x14ac:dyDescent="0.25">
      <c r="A41" s="199">
        <f t="shared" si="9"/>
        <v>40</v>
      </c>
      <c r="B41" s="189">
        <v>7</v>
      </c>
      <c r="C41" s="43">
        <v>10</v>
      </c>
      <c r="D41" s="43">
        <v>6</v>
      </c>
      <c r="E41" s="43">
        <v>7</v>
      </c>
      <c r="F41" s="99">
        <v>8</v>
      </c>
      <c r="G41" s="87">
        <f t="shared" si="1"/>
        <v>7.6</v>
      </c>
      <c r="H41" s="43">
        <v>7</v>
      </c>
      <c r="I41" s="84">
        <f t="shared" si="2"/>
        <v>7</v>
      </c>
      <c r="J41" s="86">
        <f t="shared" si="3"/>
        <v>7.3</v>
      </c>
      <c r="K41" s="43">
        <v>7</v>
      </c>
      <c r="L41" s="84">
        <f t="shared" si="4"/>
        <v>7</v>
      </c>
      <c r="M41" s="43">
        <v>9</v>
      </c>
      <c r="N41" s="99">
        <v>5</v>
      </c>
      <c r="O41" s="43">
        <v>6</v>
      </c>
      <c r="P41" s="99">
        <v>7</v>
      </c>
      <c r="Q41" s="87">
        <f t="shared" si="5"/>
        <v>6.75</v>
      </c>
      <c r="R41" s="86">
        <f t="shared" si="6"/>
        <v>6.875</v>
      </c>
      <c r="S41" s="43">
        <v>7</v>
      </c>
      <c r="T41" s="43">
        <v>9</v>
      </c>
      <c r="V41" s="94">
        <f t="shared" si="8"/>
        <v>7.5437500000000002</v>
      </c>
      <c r="X41" s="30"/>
      <c r="Y41" s="30"/>
      <c r="Z41" s="30"/>
      <c r="AA41" s="30"/>
    </row>
    <row r="42" spans="1:27" x14ac:dyDescent="0.25">
      <c r="A42" s="198">
        <f t="shared" si="9"/>
        <v>41</v>
      </c>
      <c r="B42" s="189">
        <v>7</v>
      </c>
      <c r="C42" s="43">
        <v>10</v>
      </c>
      <c r="D42" s="43">
        <v>8</v>
      </c>
      <c r="E42" s="43">
        <v>7</v>
      </c>
      <c r="F42" s="100">
        <v>8</v>
      </c>
      <c r="G42" s="87">
        <f t="shared" si="1"/>
        <v>8</v>
      </c>
      <c r="H42" s="43">
        <v>9</v>
      </c>
      <c r="I42" s="84">
        <f t="shared" si="2"/>
        <v>9</v>
      </c>
      <c r="J42" s="86">
        <f t="shared" si="3"/>
        <v>8.5</v>
      </c>
      <c r="K42" s="43">
        <v>8</v>
      </c>
      <c r="L42" s="84">
        <f t="shared" si="4"/>
        <v>8</v>
      </c>
      <c r="M42" s="43">
        <v>9</v>
      </c>
      <c r="N42" s="99">
        <v>8</v>
      </c>
      <c r="O42" s="43">
        <v>9</v>
      </c>
      <c r="P42" s="100">
        <v>8</v>
      </c>
      <c r="Q42" s="87">
        <f t="shared" si="5"/>
        <v>8.5</v>
      </c>
      <c r="R42" s="86">
        <f t="shared" si="6"/>
        <v>8.25</v>
      </c>
      <c r="S42" s="43">
        <v>9</v>
      </c>
      <c r="T42" s="43">
        <v>9</v>
      </c>
      <c r="V42" s="94">
        <f t="shared" si="8"/>
        <v>8.6875</v>
      </c>
      <c r="X42" s="30"/>
      <c r="Y42" s="30"/>
      <c r="Z42" s="30"/>
      <c r="AA42" s="30"/>
    </row>
    <row r="43" spans="1:27" x14ac:dyDescent="0.25">
      <c r="A43" s="198">
        <f t="shared" si="9"/>
        <v>42</v>
      </c>
      <c r="B43" s="189">
        <v>3</v>
      </c>
      <c r="C43" s="43">
        <v>9</v>
      </c>
      <c r="D43" s="43">
        <v>4</v>
      </c>
      <c r="E43" s="43">
        <v>5</v>
      </c>
      <c r="F43" s="99">
        <v>5</v>
      </c>
      <c r="G43" s="87">
        <f t="shared" si="1"/>
        <v>5.2</v>
      </c>
      <c r="H43" s="43">
        <v>6</v>
      </c>
      <c r="I43" s="84">
        <f t="shared" si="2"/>
        <v>6</v>
      </c>
      <c r="J43" s="86">
        <f t="shared" si="3"/>
        <v>5.6</v>
      </c>
      <c r="K43" s="43">
        <v>5</v>
      </c>
      <c r="L43" s="84">
        <f t="shared" si="4"/>
        <v>5</v>
      </c>
      <c r="M43" s="43">
        <v>6</v>
      </c>
      <c r="N43" s="99">
        <v>3</v>
      </c>
      <c r="O43" s="43">
        <v>5</v>
      </c>
      <c r="P43" s="99">
        <v>6</v>
      </c>
      <c r="Q43" s="87">
        <f t="shared" si="5"/>
        <v>5</v>
      </c>
      <c r="R43" s="86">
        <f t="shared" si="6"/>
        <v>5</v>
      </c>
      <c r="S43" s="43">
        <v>7</v>
      </c>
      <c r="T43" s="43">
        <v>8</v>
      </c>
      <c r="V43" s="94">
        <f t="shared" si="8"/>
        <v>6.4</v>
      </c>
      <c r="X43" s="30"/>
      <c r="Y43" s="30"/>
      <c r="Z43" s="30"/>
      <c r="AA43" s="30"/>
    </row>
    <row r="44" spans="1:27" x14ac:dyDescent="0.25">
      <c r="A44" s="199">
        <f t="shared" si="9"/>
        <v>43</v>
      </c>
      <c r="B44" s="189">
        <v>5</v>
      </c>
      <c r="C44" s="43">
        <v>10</v>
      </c>
      <c r="D44" s="43">
        <v>5</v>
      </c>
      <c r="E44" s="43">
        <v>7</v>
      </c>
      <c r="F44" s="99">
        <v>6</v>
      </c>
      <c r="G44" s="87">
        <f t="shared" si="1"/>
        <v>6.6</v>
      </c>
      <c r="H44" s="43">
        <v>6</v>
      </c>
      <c r="I44" s="84">
        <f t="shared" si="2"/>
        <v>6</v>
      </c>
      <c r="J44" s="86">
        <f t="shared" si="3"/>
        <v>6.3</v>
      </c>
      <c r="K44" s="43">
        <v>6</v>
      </c>
      <c r="L44" s="84">
        <f t="shared" si="4"/>
        <v>6</v>
      </c>
      <c r="M44" s="43">
        <v>6</v>
      </c>
      <c r="N44" s="99">
        <v>5</v>
      </c>
      <c r="O44" s="43">
        <v>6</v>
      </c>
      <c r="P44" s="99">
        <v>8</v>
      </c>
      <c r="Q44" s="87">
        <f t="shared" si="5"/>
        <v>6.25</v>
      </c>
      <c r="R44" s="86">
        <f t="shared" si="6"/>
        <v>6.125</v>
      </c>
      <c r="S44" s="43">
        <v>7</v>
      </c>
      <c r="T44" s="43">
        <v>8</v>
      </c>
      <c r="V44" s="94">
        <f t="shared" si="8"/>
        <v>6.8562500000000002</v>
      </c>
      <c r="X44" s="30"/>
      <c r="Y44" s="30"/>
      <c r="Z44" s="30"/>
      <c r="AA44" s="30"/>
    </row>
    <row r="45" spans="1:27" x14ac:dyDescent="0.25">
      <c r="A45" s="198">
        <f t="shared" si="9"/>
        <v>44</v>
      </c>
      <c r="B45" s="189">
        <v>5</v>
      </c>
      <c r="C45" s="43">
        <v>10</v>
      </c>
      <c r="D45" s="43">
        <v>6</v>
      </c>
      <c r="E45" s="43">
        <v>6</v>
      </c>
      <c r="F45" s="99">
        <v>8</v>
      </c>
      <c r="G45" s="87">
        <f t="shared" si="1"/>
        <v>7</v>
      </c>
      <c r="H45" s="43">
        <v>6</v>
      </c>
      <c r="I45" s="84">
        <f t="shared" si="2"/>
        <v>6</v>
      </c>
      <c r="J45" s="86">
        <f t="shared" si="3"/>
        <v>6.5</v>
      </c>
      <c r="K45" s="43">
        <v>7</v>
      </c>
      <c r="L45" s="84">
        <f t="shared" si="4"/>
        <v>7</v>
      </c>
      <c r="M45" s="43">
        <v>7</v>
      </c>
      <c r="N45" s="99">
        <v>5</v>
      </c>
      <c r="O45" s="43">
        <v>6</v>
      </c>
      <c r="P45" s="99">
        <v>8</v>
      </c>
      <c r="Q45" s="87">
        <f t="shared" si="5"/>
        <v>6.5</v>
      </c>
      <c r="R45" s="86">
        <f t="shared" si="6"/>
        <v>6.75</v>
      </c>
      <c r="S45" s="43">
        <v>10</v>
      </c>
      <c r="T45" s="43">
        <v>9</v>
      </c>
      <c r="V45" s="94">
        <f t="shared" si="8"/>
        <v>8.0625</v>
      </c>
      <c r="X45" s="30"/>
      <c r="Y45" s="30"/>
      <c r="Z45" s="30"/>
      <c r="AA45" s="30"/>
    </row>
    <row r="46" spans="1:27" x14ac:dyDescent="0.25">
      <c r="A46" s="198">
        <f t="shared" si="9"/>
        <v>45</v>
      </c>
      <c r="B46" s="189">
        <v>7</v>
      </c>
      <c r="C46" s="43">
        <v>10</v>
      </c>
      <c r="D46" s="43">
        <v>9</v>
      </c>
      <c r="E46" s="43">
        <v>9</v>
      </c>
      <c r="F46" s="99">
        <v>9</v>
      </c>
      <c r="G46" s="87">
        <f t="shared" si="1"/>
        <v>8.8000000000000007</v>
      </c>
      <c r="H46" s="43">
        <v>9</v>
      </c>
      <c r="I46" s="84">
        <f t="shared" si="2"/>
        <v>9</v>
      </c>
      <c r="J46" s="86">
        <f t="shared" si="3"/>
        <v>8.9</v>
      </c>
      <c r="K46" s="43">
        <v>9</v>
      </c>
      <c r="L46" s="84">
        <f t="shared" si="4"/>
        <v>9</v>
      </c>
      <c r="M46" s="43">
        <v>10</v>
      </c>
      <c r="N46" s="99">
        <v>7</v>
      </c>
      <c r="O46" s="43">
        <v>8</v>
      </c>
      <c r="P46" s="99">
        <v>9</v>
      </c>
      <c r="Q46" s="87">
        <f t="shared" si="5"/>
        <v>8.5</v>
      </c>
      <c r="R46" s="86">
        <f t="shared" si="6"/>
        <v>8.75</v>
      </c>
      <c r="S46" s="43">
        <v>10</v>
      </c>
      <c r="T46" s="43">
        <v>9</v>
      </c>
      <c r="V46" s="94">
        <f t="shared" si="8"/>
        <v>9.1624999999999996</v>
      </c>
      <c r="X46" s="30"/>
      <c r="Y46" s="30"/>
      <c r="Z46" s="30"/>
      <c r="AA46" s="30"/>
    </row>
    <row r="47" spans="1:27" x14ac:dyDescent="0.25">
      <c r="A47" s="198">
        <f t="shared" si="9"/>
        <v>46</v>
      </c>
      <c r="B47" s="189">
        <v>5</v>
      </c>
      <c r="C47" s="43">
        <v>7</v>
      </c>
      <c r="D47" s="43">
        <v>4</v>
      </c>
      <c r="E47" s="43">
        <v>5</v>
      </c>
      <c r="F47" s="99">
        <v>5</v>
      </c>
      <c r="G47" s="87">
        <f t="shared" si="1"/>
        <v>5.2</v>
      </c>
      <c r="H47" s="43">
        <v>5</v>
      </c>
      <c r="I47" s="84">
        <f t="shared" si="2"/>
        <v>5</v>
      </c>
      <c r="J47" s="86">
        <f t="shared" si="3"/>
        <v>5.0999999999999996</v>
      </c>
      <c r="K47" s="43">
        <v>5</v>
      </c>
      <c r="L47" s="84">
        <f t="shared" si="4"/>
        <v>5</v>
      </c>
      <c r="M47" s="43">
        <v>5</v>
      </c>
      <c r="N47" s="99">
        <v>4</v>
      </c>
      <c r="O47" s="43">
        <v>5</v>
      </c>
      <c r="P47" s="99">
        <v>6</v>
      </c>
      <c r="Q47" s="87">
        <f t="shared" si="5"/>
        <v>5</v>
      </c>
      <c r="R47" s="86">
        <f t="shared" si="6"/>
        <v>5</v>
      </c>
      <c r="S47" s="43">
        <v>7</v>
      </c>
      <c r="T47" s="43">
        <v>9</v>
      </c>
      <c r="V47" s="94">
        <f t="shared" si="8"/>
        <v>6.5250000000000004</v>
      </c>
      <c r="X47" s="30"/>
      <c r="Y47" s="30"/>
      <c r="Z47" s="30"/>
      <c r="AA47" s="30"/>
    </row>
    <row r="48" spans="1:27" x14ac:dyDescent="0.25">
      <c r="A48" s="198">
        <f t="shared" si="9"/>
        <v>47</v>
      </c>
      <c r="B48" s="189">
        <v>2</v>
      </c>
      <c r="C48" s="43">
        <v>7</v>
      </c>
      <c r="D48" s="43">
        <v>4</v>
      </c>
      <c r="E48" s="43">
        <v>5</v>
      </c>
      <c r="F48" s="99">
        <v>5</v>
      </c>
      <c r="G48" s="87">
        <f t="shared" si="1"/>
        <v>4.5999999999999996</v>
      </c>
      <c r="H48" s="43">
        <v>5</v>
      </c>
      <c r="I48" s="84">
        <f t="shared" si="2"/>
        <v>5</v>
      </c>
      <c r="J48" s="86">
        <f t="shared" si="3"/>
        <v>4.8</v>
      </c>
      <c r="K48" s="43">
        <v>5</v>
      </c>
      <c r="L48" s="84">
        <f t="shared" si="4"/>
        <v>5</v>
      </c>
      <c r="M48" s="43">
        <v>5</v>
      </c>
      <c r="N48" s="99">
        <v>2</v>
      </c>
      <c r="O48" s="43">
        <v>5</v>
      </c>
      <c r="P48" s="99">
        <v>7</v>
      </c>
      <c r="Q48" s="87">
        <f t="shared" si="5"/>
        <v>4.75</v>
      </c>
      <c r="R48" s="86">
        <f t="shared" si="6"/>
        <v>4.875</v>
      </c>
      <c r="S48" s="43">
        <v>7</v>
      </c>
      <c r="T48" s="43">
        <v>5</v>
      </c>
      <c r="V48" s="94">
        <f t="shared" si="8"/>
        <v>5.4187500000000002</v>
      </c>
      <c r="X48" s="30"/>
      <c r="Y48" s="30"/>
      <c r="Z48" s="30"/>
      <c r="AA48" s="30"/>
    </row>
    <row r="49" spans="1:47" x14ac:dyDescent="0.25">
      <c r="A49" s="199">
        <f t="shared" si="9"/>
        <v>48</v>
      </c>
      <c r="B49" s="189">
        <v>5</v>
      </c>
      <c r="C49" s="43">
        <v>9</v>
      </c>
      <c r="D49" s="43">
        <v>5</v>
      </c>
      <c r="E49" s="43">
        <v>5</v>
      </c>
      <c r="F49" s="99">
        <v>7</v>
      </c>
      <c r="G49" s="87">
        <f t="shared" si="1"/>
        <v>6.2</v>
      </c>
      <c r="H49" s="43">
        <v>6</v>
      </c>
      <c r="I49" s="84">
        <f t="shared" si="2"/>
        <v>6</v>
      </c>
      <c r="J49" s="86">
        <f t="shared" si="3"/>
        <v>6.1</v>
      </c>
      <c r="K49" s="43">
        <v>5</v>
      </c>
      <c r="L49" s="84">
        <f t="shared" si="4"/>
        <v>5</v>
      </c>
      <c r="M49" s="43">
        <v>5</v>
      </c>
      <c r="N49" s="99">
        <v>5</v>
      </c>
      <c r="O49" s="43">
        <v>6</v>
      </c>
      <c r="P49" s="99">
        <v>7</v>
      </c>
      <c r="Q49" s="87">
        <f t="shared" si="5"/>
        <v>5.75</v>
      </c>
      <c r="R49" s="86">
        <f t="shared" si="6"/>
        <v>5.375</v>
      </c>
      <c r="S49" s="43">
        <v>8</v>
      </c>
      <c r="T49" s="43">
        <v>8</v>
      </c>
      <c r="V49" s="94">
        <f t="shared" si="8"/>
        <v>6.8687500000000004</v>
      </c>
      <c r="X49" s="30"/>
      <c r="Y49" s="30"/>
      <c r="Z49" s="30"/>
      <c r="AA49" s="30"/>
    </row>
    <row r="50" spans="1:47" x14ac:dyDescent="0.25">
      <c r="A50" s="199">
        <f t="shared" si="9"/>
        <v>49</v>
      </c>
      <c r="B50" s="189">
        <v>5</v>
      </c>
      <c r="C50" s="43">
        <v>10</v>
      </c>
      <c r="D50" s="43">
        <v>6</v>
      </c>
      <c r="E50" s="43">
        <v>6</v>
      </c>
      <c r="F50" s="99">
        <v>8</v>
      </c>
      <c r="G50" s="87">
        <f t="shared" si="1"/>
        <v>7</v>
      </c>
      <c r="H50" s="43">
        <v>8</v>
      </c>
      <c r="I50" s="84">
        <f t="shared" si="2"/>
        <v>8</v>
      </c>
      <c r="J50" s="86">
        <f t="shared" si="3"/>
        <v>7.5</v>
      </c>
      <c r="K50" s="43">
        <v>6</v>
      </c>
      <c r="L50" s="84">
        <f t="shared" si="4"/>
        <v>6</v>
      </c>
      <c r="M50" s="43">
        <v>7</v>
      </c>
      <c r="N50" s="99">
        <v>5</v>
      </c>
      <c r="O50" s="43">
        <v>6</v>
      </c>
      <c r="P50" s="99">
        <v>8</v>
      </c>
      <c r="Q50" s="87">
        <f t="shared" si="5"/>
        <v>6.5</v>
      </c>
      <c r="R50" s="86">
        <f t="shared" si="6"/>
        <v>6.25</v>
      </c>
      <c r="S50" s="43">
        <v>7</v>
      </c>
      <c r="T50" s="43">
        <v>8</v>
      </c>
      <c r="V50" s="94">
        <f t="shared" si="8"/>
        <v>7.1875</v>
      </c>
      <c r="X50" s="30"/>
      <c r="Y50" s="30"/>
      <c r="Z50" s="30"/>
      <c r="AA50" s="30"/>
    </row>
    <row r="51" spans="1:47" x14ac:dyDescent="0.25">
      <c r="A51" s="198">
        <f t="shared" si="9"/>
        <v>50</v>
      </c>
      <c r="B51" s="189">
        <v>4</v>
      </c>
      <c r="C51" s="43">
        <v>8</v>
      </c>
      <c r="D51" s="43">
        <v>7</v>
      </c>
      <c r="E51" s="43">
        <v>6</v>
      </c>
      <c r="F51" s="99">
        <v>7</v>
      </c>
      <c r="G51" s="87">
        <f t="shared" si="1"/>
        <v>6.4</v>
      </c>
      <c r="H51" s="43">
        <v>6</v>
      </c>
      <c r="I51" s="84">
        <f t="shared" si="2"/>
        <v>6</v>
      </c>
      <c r="J51" s="86">
        <f t="shared" si="3"/>
        <v>6.2</v>
      </c>
      <c r="K51" s="43">
        <v>6</v>
      </c>
      <c r="L51" s="84">
        <f t="shared" si="4"/>
        <v>6</v>
      </c>
      <c r="M51" s="43">
        <v>7</v>
      </c>
      <c r="N51" s="99">
        <v>5</v>
      </c>
      <c r="O51" s="43">
        <v>5</v>
      </c>
      <c r="P51" s="99">
        <v>8</v>
      </c>
      <c r="Q51" s="87">
        <f t="shared" si="5"/>
        <v>6.25</v>
      </c>
      <c r="R51" s="86">
        <f t="shared" si="6"/>
        <v>6.125</v>
      </c>
      <c r="S51" s="43">
        <v>9</v>
      </c>
      <c r="T51" s="43">
        <v>9</v>
      </c>
      <c r="V51" s="94">
        <f t="shared" si="8"/>
        <v>7.5812499999999998</v>
      </c>
      <c r="X51" s="30"/>
      <c r="Y51" s="30"/>
      <c r="Z51" s="30"/>
      <c r="AA51" s="30"/>
    </row>
    <row r="52" spans="1:47" x14ac:dyDescent="0.25">
      <c r="A52" s="199">
        <f t="shared" si="9"/>
        <v>51</v>
      </c>
      <c r="B52" s="189">
        <v>5</v>
      </c>
      <c r="C52" s="43">
        <v>10</v>
      </c>
      <c r="D52" s="43">
        <v>6</v>
      </c>
      <c r="E52" s="43">
        <v>6</v>
      </c>
      <c r="F52" s="99">
        <v>7</v>
      </c>
      <c r="G52" s="87">
        <f t="shared" si="1"/>
        <v>6.8</v>
      </c>
      <c r="H52" s="43">
        <v>7</v>
      </c>
      <c r="I52" s="84">
        <f t="shared" si="2"/>
        <v>7</v>
      </c>
      <c r="J52" s="86">
        <f t="shared" si="3"/>
        <v>6.9</v>
      </c>
      <c r="K52" s="43">
        <v>5</v>
      </c>
      <c r="L52" s="84">
        <f t="shared" si="4"/>
        <v>5</v>
      </c>
      <c r="M52" s="43">
        <v>7</v>
      </c>
      <c r="N52" s="99">
        <v>7</v>
      </c>
      <c r="O52" s="43">
        <v>7</v>
      </c>
      <c r="P52" s="99">
        <v>9</v>
      </c>
      <c r="Q52" s="87">
        <f t="shared" si="5"/>
        <v>7.5</v>
      </c>
      <c r="R52" s="86">
        <f t="shared" si="6"/>
        <v>6.25</v>
      </c>
      <c r="S52" s="43">
        <v>9</v>
      </c>
      <c r="T52" s="43">
        <v>9</v>
      </c>
      <c r="V52" s="94">
        <f t="shared" si="8"/>
        <v>7.7874999999999996</v>
      </c>
      <c r="X52" s="30"/>
      <c r="Y52" s="30"/>
      <c r="Z52" s="30"/>
      <c r="AA52" s="30"/>
    </row>
    <row r="53" spans="1:47" x14ac:dyDescent="0.25">
      <c r="A53" s="198">
        <f t="shared" si="9"/>
        <v>52</v>
      </c>
      <c r="B53" s="189">
        <v>6</v>
      </c>
      <c r="C53" s="43">
        <v>10</v>
      </c>
      <c r="D53" s="43">
        <v>8</v>
      </c>
      <c r="E53" s="43">
        <v>8</v>
      </c>
      <c r="F53" s="99">
        <v>8</v>
      </c>
      <c r="G53" s="87">
        <f t="shared" si="1"/>
        <v>8</v>
      </c>
      <c r="H53" s="43">
        <v>9</v>
      </c>
      <c r="I53" s="84">
        <f t="shared" si="2"/>
        <v>9</v>
      </c>
      <c r="J53" s="86">
        <f t="shared" si="3"/>
        <v>8.5</v>
      </c>
      <c r="K53" s="43">
        <v>8</v>
      </c>
      <c r="L53" s="84">
        <f t="shared" si="4"/>
        <v>8</v>
      </c>
      <c r="M53" s="43">
        <v>8</v>
      </c>
      <c r="N53" s="99">
        <v>9</v>
      </c>
      <c r="O53" s="43">
        <v>7</v>
      </c>
      <c r="P53" s="99">
        <v>9</v>
      </c>
      <c r="Q53" s="87">
        <f t="shared" si="5"/>
        <v>8.25</v>
      </c>
      <c r="R53" s="86">
        <f t="shared" si="6"/>
        <v>8.125</v>
      </c>
      <c r="S53" s="43">
        <v>9</v>
      </c>
      <c r="T53" s="43">
        <v>9</v>
      </c>
      <c r="V53" s="94">
        <f t="shared" si="8"/>
        <v>8.65625</v>
      </c>
      <c r="X53" s="30"/>
      <c r="Y53" s="30"/>
      <c r="Z53" s="30"/>
      <c r="AA53" s="30"/>
    </row>
    <row r="54" spans="1:47" x14ac:dyDescent="0.25">
      <c r="A54" s="198">
        <f t="shared" si="9"/>
        <v>53</v>
      </c>
      <c r="B54" s="189">
        <v>6</v>
      </c>
      <c r="C54" s="43">
        <v>10</v>
      </c>
      <c r="D54" s="43">
        <v>9</v>
      </c>
      <c r="E54" s="43">
        <v>9</v>
      </c>
      <c r="F54" s="99">
        <v>9</v>
      </c>
      <c r="G54" s="87">
        <f t="shared" si="1"/>
        <v>8.6</v>
      </c>
      <c r="H54" s="43">
        <v>7</v>
      </c>
      <c r="I54" s="84">
        <f t="shared" si="2"/>
        <v>7</v>
      </c>
      <c r="J54" s="86">
        <f t="shared" si="3"/>
        <v>7.8</v>
      </c>
      <c r="K54" s="43">
        <v>7</v>
      </c>
      <c r="L54" s="84">
        <f t="shared" si="4"/>
        <v>7</v>
      </c>
      <c r="M54" s="43">
        <v>10</v>
      </c>
      <c r="N54" s="99">
        <v>9</v>
      </c>
      <c r="O54" s="43">
        <v>7</v>
      </c>
      <c r="P54" s="99">
        <v>9</v>
      </c>
      <c r="Q54" s="87">
        <f t="shared" si="5"/>
        <v>8.75</v>
      </c>
      <c r="R54" s="86">
        <f t="shared" si="6"/>
        <v>7.875</v>
      </c>
      <c r="S54" s="43">
        <v>8</v>
      </c>
      <c r="T54" s="43">
        <v>8</v>
      </c>
      <c r="V54" s="94">
        <f t="shared" si="8"/>
        <v>7.9187500000000002</v>
      </c>
      <c r="X54" s="30"/>
      <c r="Y54" s="30"/>
      <c r="Z54" s="30"/>
      <c r="AA54" s="30"/>
    </row>
    <row r="55" spans="1:47" x14ac:dyDescent="0.25">
      <c r="A55" s="199">
        <f t="shared" si="9"/>
        <v>54</v>
      </c>
      <c r="B55" s="189">
        <v>8</v>
      </c>
      <c r="C55" s="43">
        <v>10</v>
      </c>
      <c r="D55" s="43">
        <v>10</v>
      </c>
      <c r="E55" s="43">
        <v>10</v>
      </c>
      <c r="F55" s="99">
        <v>10</v>
      </c>
      <c r="G55" s="87">
        <f t="shared" si="1"/>
        <v>9.6</v>
      </c>
      <c r="H55" s="43">
        <v>10</v>
      </c>
      <c r="I55" s="84">
        <f t="shared" si="2"/>
        <v>10</v>
      </c>
      <c r="J55" s="86">
        <f t="shared" si="3"/>
        <v>9.8000000000000007</v>
      </c>
      <c r="K55" s="43">
        <v>9</v>
      </c>
      <c r="L55" s="84">
        <f t="shared" si="4"/>
        <v>9</v>
      </c>
      <c r="M55" s="43">
        <v>10</v>
      </c>
      <c r="N55" s="99">
        <v>9</v>
      </c>
      <c r="O55" s="43">
        <v>9</v>
      </c>
      <c r="P55" s="99">
        <v>10</v>
      </c>
      <c r="Q55" s="87">
        <f t="shared" si="5"/>
        <v>9.5</v>
      </c>
      <c r="R55" s="86">
        <f t="shared" si="6"/>
        <v>9.25</v>
      </c>
      <c r="S55" s="43">
        <v>9</v>
      </c>
      <c r="T55" s="43">
        <v>9</v>
      </c>
      <c r="V55" s="94">
        <f t="shared" si="8"/>
        <v>9.2624999999999993</v>
      </c>
      <c r="X55" s="30"/>
      <c r="Y55" s="30"/>
      <c r="Z55" s="30"/>
      <c r="AA55" s="30"/>
    </row>
    <row r="56" spans="1:47" x14ac:dyDescent="0.25">
      <c r="A56" s="199">
        <f t="shared" si="9"/>
        <v>55</v>
      </c>
      <c r="B56" s="189">
        <v>7</v>
      </c>
      <c r="C56" s="43">
        <v>10</v>
      </c>
      <c r="D56" s="43">
        <v>6</v>
      </c>
      <c r="E56" s="43">
        <v>8</v>
      </c>
      <c r="F56" s="99">
        <v>8</v>
      </c>
      <c r="G56" s="87">
        <f t="shared" si="1"/>
        <v>7.8</v>
      </c>
      <c r="H56" s="43">
        <v>7</v>
      </c>
      <c r="I56" s="84">
        <f t="shared" si="2"/>
        <v>7</v>
      </c>
      <c r="J56" s="86">
        <f t="shared" si="3"/>
        <v>7.4</v>
      </c>
      <c r="K56" s="43">
        <v>6</v>
      </c>
      <c r="L56" s="84">
        <f t="shared" si="4"/>
        <v>6</v>
      </c>
      <c r="M56" s="43">
        <v>8</v>
      </c>
      <c r="N56" s="99">
        <v>7</v>
      </c>
      <c r="O56" s="43">
        <v>7</v>
      </c>
      <c r="P56" s="99">
        <v>9</v>
      </c>
      <c r="Q56" s="87">
        <f t="shared" si="5"/>
        <v>7.75</v>
      </c>
      <c r="R56" s="86">
        <f t="shared" si="6"/>
        <v>6.875</v>
      </c>
      <c r="S56" s="43">
        <v>10</v>
      </c>
      <c r="T56" s="43">
        <v>9</v>
      </c>
      <c r="V56" s="94">
        <f t="shared" si="8"/>
        <v>8.3187499999999996</v>
      </c>
      <c r="X56" s="30"/>
      <c r="Y56" s="30"/>
      <c r="Z56" s="30"/>
      <c r="AA56" s="30"/>
    </row>
    <row r="57" spans="1:47" x14ac:dyDescent="0.25">
      <c r="A57" s="198">
        <f t="shared" si="9"/>
        <v>56</v>
      </c>
      <c r="B57" s="189">
        <v>2</v>
      </c>
      <c r="C57" s="43">
        <v>7</v>
      </c>
      <c r="D57" s="43">
        <v>3</v>
      </c>
      <c r="E57" s="43">
        <v>4</v>
      </c>
      <c r="F57" s="99">
        <v>5</v>
      </c>
      <c r="G57" s="87">
        <f t="shared" si="1"/>
        <v>4.2</v>
      </c>
      <c r="H57" s="43">
        <v>4</v>
      </c>
      <c r="I57" s="84">
        <f t="shared" si="2"/>
        <v>4</v>
      </c>
      <c r="J57" s="86">
        <f t="shared" si="3"/>
        <v>4.0999999999999996</v>
      </c>
      <c r="K57" s="43">
        <v>3</v>
      </c>
      <c r="L57" s="84">
        <f t="shared" si="4"/>
        <v>3</v>
      </c>
      <c r="M57" s="43">
        <v>3</v>
      </c>
      <c r="N57" s="99">
        <v>2</v>
      </c>
      <c r="O57" s="43">
        <v>4</v>
      </c>
      <c r="P57" s="99">
        <v>5</v>
      </c>
      <c r="Q57" s="87">
        <f t="shared" si="5"/>
        <v>3.5</v>
      </c>
      <c r="R57" s="86">
        <f t="shared" si="6"/>
        <v>3.25</v>
      </c>
      <c r="S57" s="43">
        <v>6</v>
      </c>
      <c r="T57" s="43">
        <v>7</v>
      </c>
      <c r="V57" s="94">
        <f t="shared" si="8"/>
        <v>5.0875000000000004</v>
      </c>
      <c r="X57" s="30"/>
      <c r="Y57" s="30"/>
      <c r="Z57" s="30"/>
      <c r="AA57" s="30"/>
    </row>
    <row r="58" spans="1:47" x14ac:dyDescent="0.25">
      <c r="A58" s="199">
        <f t="shared" si="9"/>
        <v>57</v>
      </c>
      <c r="B58" s="189">
        <v>6</v>
      </c>
      <c r="C58" s="43">
        <v>9</v>
      </c>
      <c r="D58" s="43">
        <v>6</v>
      </c>
      <c r="E58" s="43">
        <v>6</v>
      </c>
      <c r="F58" s="99">
        <v>8</v>
      </c>
      <c r="G58" s="87">
        <f t="shared" si="1"/>
        <v>7</v>
      </c>
      <c r="H58" s="43">
        <v>7</v>
      </c>
      <c r="I58" s="84">
        <f t="shared" si="2"/>
        <v>7</v>
      </c>
      <c r="J58" s="86">
        <f t="shared" si="3"/>
        <v>7</v>
      </c>
      <c r="K58" s="43">
        <v>5</v>
      </c>
      <c r="L58" s="84">
        <f t="shared" si="4"/>
        <v>5</v>
      </c>
      <c r="M58" s="43">
        <v>7</v>
      </c>
      <c r="N58" s="99">
        <v>5</v>
      </c>
      <c r="O58" s="43">
        <v>6</v>
      </c>
      <c r="P58" s="99">
        <v>8</v>
      </c>
      <c r="Q58" s="87">
        <f t="shared" si="5"/>
        <v>6.5</v>
      </c>
      <c r="R58" s="86">
        <f t="shared" si="6"/>
        <v>5.75</v>
      </c>
      <c r="S58" s="43">
        <v>6</v>
      </c>
      <c r="T58" s="43">
        <v>8</v>
      </c>
      <c r="V58" s="94">
        <f t="shared" si="8"/>
        <v>6.6875</v>
      </c>
      <c r="X58" s="30"/>
      <c r="Y58" s="30"/>
      <c r="Z58" s="30"/>
      <c r="AA58" s="30"/>
    </row>
    <row r="59" spans="1:47" x14ac:dyDescent="0.25">
      <c r="A59" s="198">
        <f t="shared" si="9"/>
        <v>58</v>
      </c>
      <c r="B59" s="189">
        <v>3</v>
      </c>
      <c r="C59" s="43">
        <v>9</v>
      </c>
      <c r="D59" s="43">
        <v>5</v>
      </c>
      <c r="E59" s="43">
        <v>4</v>
      </c>
      <c r="F59" s="188">
        <v>5</v>
      </c>
      <c r="G59" s="87">
        <f t="shared" si="1"/>
        <v>5.2</v>
      </c>
      <c r="H59" s="43">
        <v>5</v>
      </c>
      <c r="I59" s="84">
        <f t="shared" si="2"/>
        <v>5</v>
      </c>
      <c r="J59" s="86">
        <f t="shared" si="3"/>
        <v>5.0999999999999996</v>
      </c>
      <c r="K59" s="43">
        <v>3</v>
      </c>
      <c r="L59" s="84">
        <f t="shared" si="4"/>
        <v>3</v>
      </c>
      <c r="M59" s="43">
        <v>2</v>
      </c>
      <c r="N59" s="188">
        <v>2</v>
      </c>
      <c r="O59" s="43">
        <v>4</v>
      </c>
      <c r="P59" s="188">
        <v>4</v>
      </c>
      <c r="Q59" s="87">
        <f t="shared" si="5"/>
        <v>3</v>
      </c>
      <c r="R59" s="86">
        <f t="shared" si="6"/>
        <v>3</v>
      </c>
      <c r="S59" s="43">
        <v>5</v>
      </c>
      <c r="T59" s="43">
        <v>5</v>
      </c>
      <c r="U59" s="188"/>
      <c r="V59" s="94">
        <f t="shared" si="8"/>
        <v>4.5250000000000004</v>
      </c>
      <c r="X59" s="30"/>
      <c r="Y59" s="30"/>
      <c r="Z59" s="30"/>
      <c r="AA59" s="30"/>
      <c r="AD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</row>
    <row r="60" spans="1:47" x14ac:dyDescent="0.25">
      <c r="A60" s="198">
        <f t="shared" si="9"/>
        <v>59</v>
      </c>
      <c r="B60" s="189">
        <v>7</v>
      </c>
      <c r="C60" s="43">
        <v>10</v>
      </c>
      <c r="D60" s="43">
        <v>9</v>
      </c>
      <c r="E60" s="43">
        <v>8</v>
      </c>
      <c r="F60" s="99">
        <v>8</v>
      </c>
      <c r="G60" s="87">
        <f t="shared" si="1"/>
        <v>8.4</v>
      </c>
      <c r="H60" s="43">
        <v>9</v>
      </c>
      <c r="I60" s="84">
        <f t="shared" si="2"/>
        <v>9</v>
      </c>
      <c r="J60" s="86">
        <f t="shared" si="3"/>
        <v>8.6999999999999993</v>
      </c>
      <c r="K60" s="43">
        <v>9</v>
      </c>
      <c r="L60" s="84">
        <f t="shared" si="4"/>
        <v>9</v>
      </c>
      <c r="M60" s="43">
        <v>9</v>
      </c>
      <c r="N60" s="99">
        <v>7</v>
      </c>
      <c r="O60" s="43">
        <v>9</v>
      </c>
      <c r="P60" s="99">
        <v>10</v>
      </c>
      <c r="Q60" s="87">
        <f t="shared" si="5"/>
        <v>8.75</v>
      </c>
      <c r="R60" s="86">
        <f t="shared" si="6"/>
        <v>8.875</v>
      </c>
      <c r="S60" s="43">
        <v>9</v>
      </c>
      <c r="T60" s="43">
        <v>9</v>
      </c>
      <c r="V60" s="94">
        <f t="shared" si="8"/>
        <v>8.8937500000000007</v>
      </c>
      <c r="X60" s="30"/>
      <c r="Y60" s="30"/>
      <c r="Z60" s="30"/>
      <c r="AA60" s="30"/>
      <c r="AD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</row>
    <row r="61" spans="1:47" x14ac:dyDescent="0.25">
      <c r="A61" s="198">
        <f t="shared" si="9"/>
        <v>60</v>
      </c>
      <c r="B61" s="189">
        <v>5</v>
      </c>
      <c r="C61" s="43">
        <v>8</v>
      </c>
      <c r="D61" s="43">
        <v>6</v>
      </c>
      <c r="E61" s="43">
        <v>6</v>
      </c>
      <c r="F61" s="99">
        <v>8</v>
      </c>
      <c r="G61" s="87">
        <f t="shared" si="1"/>
        <v>6.6</v>
      </c>
      <c r="H61" s="43">
        <v>7</v>
      </c>
      <c r="I61" s="84">
        <f t="shared" si="2"/>
        <v>7</v>
      </c>
      <c r="J61" s="86">
        <f t="shared" si="3"/>
        <v>6.8</v>
      </c>
      <c r="K61" s="43">
        <v>6</v>
      </c>
      <c r="L61" s="84">
        <f t="shared" si="4"/>
        <v>6</v>
      </c>
      <c r="M61" s="43">
        <v>6</v>
      </c>
      <c r="N61" s="99">
        <v>5</v>
      </c>
      <c r="O61" s="43">
        <v>7</v>
      </c>
      <c r="P61" s="99">
        <v>8</v>
      </c>
      <c r="Q61" s="87">
        <f t="shared" si="5"/>
        <v>6.5</v>
      </c>
      <c r="R61" s="86">
        <f t="shared" si="6"/>
        <v>6.25</v>
      </c>
      <c r="S61" s="43">
        <v>9</v>
      </c>
      <c r="T61" s="43">
        <v>8</v>
      </c>
      <c r="V61" s="94">
        <f t="shared" si="8"/>
        <v>7.5125000000000002</v>
      </c>
      <c r="X61" s="30"/>
      <c r="Y61" s="30"/>
      <c r="Z61" s="30"/>
      <c r="AA61" s="30"/>
      <c r="AE61" s="30"/>
      <c r="AF61" s="30"/>
      <c r="AG61" s="30"/>
      <c r="AH61" s="30"/>
      <c r="AI61" s="30"/>
    </row>
    <row r="62" spans="1:47" x14ac:dyDescent="0.25">
      <c r="A62" s="199">
        <f t="shared" si="9"/>
        <v>61</v>
      </c>
      <c r="B62" s="189">
        <v>5</v>
      </c>
      <c r="C62" s="43">
        <v>10</v>
      </c>
      <c r="D62" s="43">
        <v>6</v>
      </c>
      <c r="E62" s="43">
        <v>5</v>
      </c>
      <c r="F62" s="100">
        <v>7</v>
      </c>
      <c r="G62" s="87">
        <f t="shared" si="1"/>
        <v>6.6</v>
      </c>
      <c r="H62" s="43">
        <v>7</v>
      </c>
      <c r="I62" s="84">
        <f t="shared" si="2"/>
        <v>7</v>
      </c>
      <c r="J62" s="86">
        <f t="shared" si="3"/>
        <v>6.8</v>
      </c>
      <c r="K62" s="43">
        <v>5</v>
      </c>
      <c r="L62" s="84">
        <f t="shared" si="4"/>
        <v>5</v>
      </c>
      <c r="M62" s="43">
        <v>6</v>
      </c>
      <c r="N62" s="99">
        <v>6</v>
      </c>
      <c r="O62" s="43">
        <v>6</v>
      </c>
      <c r="P62" s="100">
        <v>9</v>
      </c>
      <c r="Q62" s="87">
        <f t="shared" si="5"/>
        <v>6.75</v>
      </c>
      <c r="R62" s="86">
        <f t="shared" si="6"/>
        <v>5.875</v>
      </c>
      <c r="S62" s="43">
        <v>7</v>
      </c>
      <c r="T62" s="43">
        <v>8</v>
      </c>
      <c r="V62" s="94">
        <f t="shared" si="8"/>
        <v>6.9187500000000002</v>
      </c>
      <c r="X62" s="30"/>
      <c r="Y62" s="30"/>
      <c r="Z62" s="30"/>
      <c r="AA62" s="30"/>
      <c r="AE62" s="30"/>
      <c r="AF62" s="30"/>
    </row>
    <row r="63" spans="1:47" x14ac:dyDescent="0.25">
      <c r="A63" s="198">
        <f t="shared" si="9"/>
        <v>62</v>
      </c>
      <c r="B63" s="189">
        <v>3</v>
      </c>
      <c r="C63" s="43">
        <v>10</v>
      </c>
      <c r="D63" s="43">
        <v>4</v>
      </c>
      <c r="E63" s="43">
        <v>5</v>
      </c>
      <c r="F63" s="99">
        <v>6</v>
      </c>
      <c r="G63" s="87">
        <f t="shared" si="1"/>
        <v>5.6</v>
      </c>
      <c r="H63" s="43">
        <v>5</v>
      </c>
      <c r="I63" s="84">
        <f t="shared" si="2"/>
        <v>5</v>
      </c>
      <c r="J63" s="86">
        <f t="shared" si="3"/>
        <v>5.3</v>
      </c>
      <c r="K63" s="43">
        <v>5</v>
      </c>
      <c r="L63" s="84">
        <f t="shared" si="4"/>
        <v>5</v>
      </c>
      <c r="M63" s="43">
        <v>5</v>
      </c>
      <c r="N63" s="99">
        <v>5</v>
      </c>
      <c r="O63" s="43">
        <v>6</v>
      </c>
      <c r="P63" s="99">
        <v>6</v>
      </c>
      <c r="Q63" s="87">
        <f t="shared" si="5"/>
        <v>5.5</v>
      </c>
      <c r="R63" s="86">
        <f t="shared" si="6"/>
        <v>5.25</v>
      </c>
      <c r="S63" s="43">
        <v>9</v>
      </c>
      <c r="T63" s="43">
        <v>8</v>
      </c>
      <c r="V63" s="94">
        <f t="shared" si="8"/>
        <v>6.8875000000000002</v>
      </c>
      <c r="X63" s="30"/>
      <c r="Y63" s="30"/>
      <c r="Z63" s="30"/>
      <c r="AA63" s="30"/>
    </row>
    <row r="64" spans="1:47" x14ac:dyDescent="0.25">
      <c r="A64" s="198">
        <f t="shared" si="9"/>
        <v>63</v>
      </c>
      <c r="B64" s="189">
        <v>5</v>
      </c>
      <c r="C64" s="43">
        <v>10</v>
      </c>
      <c r="D64" s="43">
        <v>6</v>
      </c>
      <c r="E64" s="43">
        <v>6</v>
      </c>
      <c r="F64" s="99">
        <v>8</v>
      </c>
      <c r="G64" s="87">
        <f t="shared" si="1"/>
        <v>7</v>
      </c>
      <c r="H64" s="43">
        <v>7</v>
      </c>
      <c r="I64" s="84">
        <f t="shared" si="2"/>
        <v>7</v>
      </c>
      <c r="J64" s="86">
        <f t="shared" si="3"/>
        <v>7</v>
      </c>
      <c r="K64" s="43">
        <v>8</v>
      </c>
      <c r="L64" s="84">
        <f t="shared" si="4"/>
        <v>8</v>
      </c>
      <c r="M64" s="43">
        <v>6</v>
      </c>
      <c r="N64" s="99">
        <v>6</v>
      </c>
      <c r="O64" s="43">
        <v>7</v>
      </c>
      <c r="P64" s="99">
        <v>9</v>
      </c>
      <c r="Q64" s="87">
        <f t="shared" si="5"/>
        <v>7</v>
      </c>
      <c r="R64" s="86">
        <f t="shared" si="6"/>
        <v>7.5</v>
      </c>
      <c r="S64" s="43">
        <v>9</v>
      </c>
      <c r="T64" s="43">
        <v>8</v>
      </c>
      <c r="V64" s="94">
        <f t="shared" si="8"/>
        <v>7.875</v>
      </c>
      <c r="X64" s="30"/>
      <c r="Y64" s="30"/>
      <c r="Z64" s="30"/>
      <c r="AA64" s="30"/>
    </row>
    <row r="65" spans="1:27" x14ac:dyDescent="0.25">
      <c r="A65" s="199">
        <f t="shared" si="9"/>
        <v>64</v>
      </c>
      <c r="B65" s="189">
        <v>6</v>
      </c>
      <c r="C65" s="43">
        <v>10</v>
      </c>
      <c r="D65" s="43">
        <v>7</v>
      </c>
      <c r="E65" s="43">
        <v>9</v>
      </c>
      <c r="F65" s="99">
        <v>8</v>
      </c>
      <c r="G65" s="87">
        <f t="shared" si="1"/>
        <v>8</v>
      </c>
      <c r="H65" s="43">
        <v>7</v>
      </c>
      <c r="I65" s="84">
        <f t="shared" si="2"/>
        <v>7</v>
      </c>
      <c r="J65" s="86">
        <f t="shared" si="3"/>
        <v>7.5</v>
      </c>
      <c r="K65" s="43">
        <v>7</v>
      </c>
      <c r="L65" s="84">
        <f t="shared" si="4"/>
        <v>7</v>
      </c>
      <c r="M65" s="43">
        <v>9</v>
      </c>
      <c r="N65" s="99">
        <v>9</v>
      </c>
      <c r="O65" s="43">
        <v>8</v>
      </c>
      <c r="P65" s="99">
        <v>10</v>
      </c>
      <c r="Q65" s="87">
        <f t="shared" si="5"/>
        <v>9</v>
      </c>
      <c r="R65" s="86">
        <f t="shared" si="6"/>
        <v>8</v>
      </c>
      <c r="S65" s="43">
        <v>8</v>
      </c>
      <c r="T65" s="43">
        <v>8</v>
      </c>
      <c r="V65" s="94">
        <f t="shared" si="8"/>
        <v>7.875</v>
      </c>
      <c r="X65" s="30"/>
      <c r="Y65" s="30"/>
      <c r="Z65" s="30"/>
      <c r="AA65" s="30"/>
    </row>
    <row r="66" spans="1:27" x14ac:dyDescent="0.25">
      <c r="A66" s="199">
        <f t="shared" si="9"/>
        <v>65</v>
      </c>
      <c r="B66" s="189">
        <v>5</v>
      </c>
      <c r="C66" s="43">
        <v>9</v>
      </c>
      <c r="D66" s="43">
        <v>5</v>
      </c>
      <c r="E66" s="43">
        <v>8</v>
      </c>
      <c r="F66" s="99">
        <v>8</v>
      </c>
      <c r="G66" s="87">
        <f t="shared" si="1"/>
        <v>7</v>
      </c>
      <c r="H66" s="43">
        <v>7</v>
      </c>
      <c r="I66" s="84">
        <f t="shared" si="2"/>
        <v>7</v>
      </c>
      <c r="J66" s="86">
        <f t="shared" si="3"/>
        <v>7</v>
      </c>
      <c r="K66" s="43">
        <v>6</v>
      </c>
      <c r="L66" s="84">
        <f t="shared" si="4"/>
        <v>6</v>
      </c>
      <c r="M66" s="43">
        <v>6</v>
      </c>
      <c r="N66" s="99">
        <v>5</v>
      </c>
      <c r="O66" s="43">
        <v>6</v>
      </c>
      <c r="P66" s="99">
        <v>9</v>
      </c>
      <c r="Q66" s="87">
        <f t="shared" si="5"/>
        <v>6.5</v>
      </c>
      <c r="R66" s="86">
        <f t="shared" si="6"/>
        <v>6.25</v>
      </c>
      <c r="S66" s="43">
        <v>9</v>
      </c>
      <c r="T66" s="43">
        <v>8</v>
      </c>
      <c r="V66" s="94">
        <f t="shared" ref="V66:V97" si="10">AVERAGE(J66,R66,S66:U66)</f>
        <v>7.5625</v>
      </c>
      <c r="X66" s="30"/>
      <c r="Y66" s="30"/>
      <c r="Z66" s="30"/>
      <c r="AA66" s="30"/>
    </row>
    <row r="67" spans="1:27" x14ac:dyDescent="0.25">
      <c r="A67" s="198">
        <f t="shared" si="9"/>
        <v>66</v>
      </c>
      <c r="B67" s="189">
        <v>3</v>
      </c>
      <c r="C67" s="43">
        <v>9</v>
      </c>
      <c r="D67" s="43">
        <v>4</v>
      </c>
      <c r="E67" s="43">
        <v>4</v>
      </c>
      <c r="F67" s="188">
        <v>5</v>
      </c>
      <c r="G67" s="87">
        <f t="shared" ref="G67:G101" si="11">AVERAGE(B67:F67)</f>
        <v>5</v>
      </c>
      <c r="H67" s="43">
        <v>6</v>
      </c>
      <c r="I67" s="84">
        <f t="shared" ref="I67:I101" si="12">AVERAGE(H67)</f>
        <v>6</v>
      </c>
      <c r="J67" s="86">
        <f t="shared" ref="J67:J101" si="13">AVERAGE(G67,I67)</f>
        <v>5.5</v>
      </c>
      <c r="K67" s="43">
        <v>4</v>
      </c>
      <c r="L67" s="84">
        <f t="shared" ref="L67:L101" si="14">AVERAGE(K67)</f>
        <v>4</v>
      </c>
      <c r="M67" s="43">
        <v>5</v>
      </c>
      <c r="N67" s="188">
        <v>4</v>
      </c>
      <c r="O67" s="43">
        <v>5</v>
      </c>
      <c r="P67" s="188">
        <v>7</v>
      </c>
      <c r="Q67" s="87">
        <f t="shared" ref="Q67:Q101" si="15">AVERAGE(M67:P67)</f>
        <v>5.25</v>
      </c>
      <c r="R67" s="86">
        <f t="shared" ref="R67:R101" si="16">AVERAGE(L67,Q67)</f>
        <v>4.625</v>
      </c>
      <c r="S67" s="43">
        <v>8</v>
      </c>
      <c r="T67" s="43">
        <v>6</v>
      </c>
      <c r="U67" s="188"/>
      <c r="V67" s="94">
        <f t="shared" si="10"/>
        <v>6.03125</v>
      </c>
      <c r="X67" s="30"/>
      <c r="Y67" s="30"/>
      <c r="Z67" s="30"/>
      <c r="AA67" s="30"/>
    </row>
    <row r="68" spans="1:27" ht="15.75" thickBot="1" x14ac:dyDescent="0.3">
      <c r="A68" s="205">
        <f t="shared" ref="A68:A101" si="17">A67+1</f>
        <v>67</v>
      </c>
      <c r="B68" s="201">
        <v>6</v>
      </c>
      <c r="C68" s="194">
        <v>9</v>
      </c>
      <c r="D68" s="194">
        <v>7</v>
      </c>
      <c r="E68" s="194">
        <v>6</v>
      </c>
      <c r="F68" s="202">
        <v>7</v>
      </c>
      <c r="G68" s="196">
        <f t="shared" si="11"/>
        <v>7</v>
      </c>
      <c r="H68" s="194">
        <v>7</v>
      </c>
      <c r="I68" s="203">
        <f t="shared" si="12"/>
        <v>7</v>
      </c>
      <c r="J68" s="197">
        <f t="shared" si="13"/>
        <v>7</v>
      </c>
      <c r="K68" s="194">
        <v>6</v>
      </c>
      <c r="L68" s="203">
        <f t="shared" si="14"/>
        <v>6</v>
      </c>
      <c r="M68" s="194">
        <v>7</v>
      </c>
      <c r="N68" s="202">
        <v>5</v>
      </c>
      <c r="O68" s="194">
        <v>5</v>
      </c>
      <c r="P68" s="202">
        <v>6</v>
      </c>
      <c r="Q68" s="196">
        <f t="shared" si="15"/>
        <v>5.75</v>
      </c>
      <c r="R68" s="197">
        <f t="shared" si="16"/>
        <v>5.875</v>
      </c>
      <c r="S68" s="194">
        <v>8</v>
      </c>
      <c r="T68" s="194">
        <v>7</v>
      </c>
      <c r="U68" s="202"/>
      <c r="V68" s="204">
        <f t="shared" si="10"/>
        <v>6.96875</v>
      </c>
      <c r="X68" s="30"/>
      <c r="Y68" s="30"/>
      <c r="Z68" s="30"/>
      <c r="AA68" s="30"/>
    </row>
    <row r="69" spans="1:27" x14ac:dyDescent="0.25">
      <c r="A69" s="199">
        <f t="shared" si="17"/>
        <v>68</v>
      </c>
      <c r="B69" s="189">
        <v>4</v>
      </c>
      <c r="C69" s="43">
        <v>8</v>
      </c>
      <c r="D69" s="43">
        <v>5</v>
      </c>
      <c r="E69" s="43">
        <v>6</v>
      </c>
      <c r="F69" s="100">
        <v>8</v>
      </c>
      <c r="G69" s="87">
        <f t="shared" si="11"/>
        <v>6.2</v>
      </c>
      <c r="H69" s="43">
        <v>5</v>
      </c>
      <c r="I69" s="84">
        <f t="shared" si="12"/>
        <v>5</v>
      </c>
      <c r="J69" s="86">
        <f t="shared" si="13"/>
        <v>5.6</v>
      </c>
      <c r="K69" s="43">
        <v>5</v>
      </c>
      <c r="L69" s="84">
        <f t="shared" si="14"/>
        <v>5</v>
      </c>
      <c r="M69" s="43">
        <v>6</v>
      </c>
      <c r="N69" s="99">
        <v>7</v>
      </c>
      <c r="O69" s="43">
        <v>7</v>
      </c>
      <c r="P69" s="100">
        <v>6</v>
      </c>
      <c r="Q69" s="87">
        <f t="shared" si="15"/>
        <v>6.5</v>
      </c>
      <c r="R69" s="86">
        <f t="shared" si="16"/>
        <v>5.75</v>
      </c>
      <c r="S69" s="43">
        <v>5</v>
      </c>
      <c r="T69" s="43">
        <v>7</v>
      </c>
      <c r="V69" s="94">
        <f t="shared" si="10"/>
        <v>5.8375000000000004</v>
      </c>
      <c r="X69" s="30"/>
      <c r="Y69" s="30"/>
      <c r="Z69" s="30"/>
      <c r="AA69" s="30"/>
    </row>
    <row r="70" spans="1:27" x14ac:dyDescent="0.25">
      <c r="A70" s="199">
        <f t="shared" si="17"/>
        <v>69</v>
      </c>
      <c r="B70" s="189">
        <v>7</v>
      </c>
      <c r="C70" s="43">
        <v>10</v>
      </c>
      <c r="D70" s="43">
        <v>7</v>
      </c>
      <c r="E70" s="43">
        <v>7</v>
      </c>
      <c r="F70" s="99">
        <v>10</v>
      </c>
      <c r="G70" s="87">
        <f t="shared" si="11"/>
        <v>8.1999999999999993</v>
      </c>
      <c r="H70" s="43">
        <v>8</v>
      </c>
      <c r="I70" s="84">
        <f t="shared" si="12"/>
        <v>8</v>
      </c>
      <c r="J70" s="86">
        <f t="shared" si="13"/>
        <v>8.1</v>
      </c>
      <c r="K70" s="43">
        <v>7</v>
      </c>
      <c r="L70" s="84">
        <f t="shared" si="14"/>
        <v>7</v>
      </c>
      <c r="M70" s="43">
        <v>8</v>
      </c>
      <c r="N70" s="99">
        <v>9</v>
      </c>
      <c r="O70" s="43">
        <v>8</v>
      </c>
      <c r="P70" s="99">
        <v>9</v>
      </c>
      <c r="Q70" s="87">
        <f t="shared" si="15"/>
        <v>8.5</v>
      </c>
      <c r="R70" s="86">
        <f t="shared" si="16"/>
        <v>7.75</v>
      </c>
      <c r="S70" s="43">
        <v>9</v>
      </c>
      <c r="T70" s="43">
        <v>8</v>
      </c>
      <c r="V70" s="94">
        <f t="shared" si="10"/>
        <v>8.2125000000000004</v>
      </c>
      <c r="X70" s="30"/>
      <c r="Y70" s="30"/>
      <c r="Z70" s="30"/>
      <c r="AA70" s="30"/>
    </row>
    <row r="71" spans="1:27" x14ac:dyDescent="0.25">
      <c r="A71" s="198">
        <f t="shared" si="17"/>
        <v>70</v>
      </c>
      <c r="B71" s="189">
        <v>5</v>
      </c>
      <c r="C71" s="43">
        <v>5</v>
      </c>
      <c r="D71" s="43">
        <v>5</v>
      </c>
      <c r="E71" s="43">
        <v>5</v>
      </c>
      <c r="F71" s="99">
        <v>5</v>
      </c>
      <c r="G71" s="87">
        <f t="shared" si="11"/>
        <v>5</v>
      </c>
      <c r="H71" s="43">
        <v>4</v>
      </c>
      <c r="I71" s="84">
        <f t="shared" si="12"/>
        <v>4</v>
      </c>
      <c r="J71" s="86">
        <f t="shared" si="13"/>
        <v>4.5</v>
      </c>
      <c r="K71" s="43">
        <v>5</v>
      </c>
      <c r="L71" s="84">
        <f t="shared" si="14"/>
        <v>5</v>
      </c>
      <c r="M71" s="43">
        <v>5</v>
      </c>
      <c r="N71" s="99">
        <v>8</v>
      </c>
      <c r="O71" s="43">
        <v>5</v>
      </c>
      <c r="P71" s="99">
        <v>4</v>
      </c>
      <c r="Q71" s="87">
        <f t="shared" si="15"/>
        <v>5.5</v>
      </c>
      <c r="R71" s="86">
        <f t="shared" si="16"/>
        <v>5.25</v>
      </c>
      <c r="S71" s="43">
        <v>6</v>
      </c>
      <c r="T71" s="43">
        <v>4</v>
      </c>
      <c r="V71" s="94">
        <f t="shared" si="10"/>
        <v>4.9375</v>
      </c>
      <c r="X71" s="30"/>
      <c r="Y71" s="30"/>
      <c r="Z71" s="30"/>
      <c r="AA71" s="30"/>
    </row>
    <row r="72" spans="1:27" x14ac:dyDescent="0.25">
      <c r="A72" s="199">
        <f t="shared" si="17"/>
        <v>71</v>
      </c>
      <c r="B72" s="189">
        <v>7</v>
      </c>
      <c r="C72" s="43">
        <v>6</v>
      </c>
      <c r="D72" s="43">
        <v>8</v>
      </c>
      <c r="E72" s="43">
        <v>8</v>
      </c>
      <c r="F72" s="99">
        <v>9</v>
      </c>
      <c r="G72" s="87">
        <f t="shared" si="11"/>
        <v>7.6</v>
      </c>
      <c r="H72" s="43">
        <v>7</v>
      </c>
      <c r="I72" s="84">
        <f t="shared" si="12"/>
        <v>7</v>
      </c>
      <c r="J72" s="86">
        <f t="shared" si="13"/>
        <v>7.3</v>
      </c>
      <c r="K72" s="43">
        <v>7</v>
      </c>
      <c r="L72" s="84">
        <f t="shared" si="14"/>
        <v>7</v>
      </c>
      <c r="M72" s="43">
        <v>8</v>
      </c>
      <c r="N72" s="99">
        <v>8</v>
      </c>
      <c r="O72" s="43">
        <v>8</v>
      </c>
      <c r="P72" s="99">
        <v>9</v>
      </c>
      <c r="Q72" s="87">
        <f t="shared" si="15"/>
        <v>8.25</v>
      </c>
      <c r="R72" s="86">
        <f t="shared" si="16"/>
        <v>7.625</v>
      </c>
      <c r="S72" s="43">
        <v>9</v>
      </c>
      <c r="T72" s="43">
        <v>8</v>
      </c>
      <c r="V72" s="94">
        <f t="shared" si="10"/>
        <v>7.9812500000000002</v>
      </c>
      <c r="X72" s="30"/>
      <c r="Y72" s="30"/>
      <c r="Z72" s="30"/>
      <c r="AA72" s="30"/>
    </row>
    <row r="73" spans="1:27" x14ac:dyDescent="0.25">
      <c r="A73" s="199">
        <f t="shared" si="17"/>
        <v>72</v>
      </c>
      <c r="B73" s="189">
        <v>9</v>
      </c>
      <c r="C73" s="43">
        <v>9</v>
      </c>
      <c r="D73" s="43">
        <v>8</v>
      </c>
      <c r="E73" s="43">
        <v>9</v>
      </c>
      <c r="F73" s="99">
        <v>9</v>
      </c>
      <c r="G73" s="87">
        <f t="shared" si="11"/>
        <v>8.8000000000000007</v>
      </c>
      <c r="H73" s="43">
        <v>9</v>
      </c>
      <c r="I73" s="84">
        <f t="shared" si="12"/>
        <v>9</v>
      </c>
      <c r="J73" s="86">
        <f t="shared" si="13"/>
        <v>8.9</v>
      </c>
      <c r="K73" s="43">
        <v>9</v>
      </c>
      <c r="L73" s="84">
        <f t="shared" si="14"/>
        <v>9</v>
      </c>
      <c r="M73" s="43">
        <v>9</v>
      </c>
      <c r="N73" s="99">
        <v>10</v>
      </c>
      <c r="O73" s="43">
        <v>9</v>
      </c>
      <c r="P73" s="99">
        <v>10</v>
      </c>
      <c r="Q73" s="87">
        <f t="shared" si="15"/>
        <v>9.5</v>
      </c>
      <c r="R73" s="86">
        <f t="shared" si="16"/>
        <v>9.25</v>
      </c>
      <c r="S73" s="43">
        <v>8</v>
      </c>
      <c r="T73" s="43">
        <v>9</v>
      </c>
      <c r="V73" s="94">
        <f t="shared" si="10"/>
        <v>8.7874999999999996</v>
      </c>
      <c r="X73" s="30"/>
      <c r="Y73" s="30"/>
      <c r="Z73" s="30"/>
      <c r="AA73" s="30"/>
    </row>
    <row r="74" spans="1:27" x14ac:dyDescent="0.25">
      <c r="A74" s="198">
        <f t="shared" si="17"/>
        <v>73</v>
      </c>
      <c r="B74" s="189">
        <v>3</v>
      </c>
      <c r="C74" s="43"/>
      <c r="D74" s="43">
        <v>3</v>
      </c>
      <c r="E74" s="43">
        <v>1</v>
      </c>
      <c r="F74" s="99">
        <v>4</v>
      </c>
      <c r="G74" s="87">
        <f t="shared" si="11"/>
        <v>2.75</v>
      </c>
      <c r="H74" s="43">
        <v>1</v>
      </c>
      <c r="I74" s="84">
        <f t="shared" si="12"/>
        <v>1</v>
      </c>
      <c r="J74" s="86">
        <f t="shared" si="13"/>
        <v>1.875</v>
      </c>
      <c r="K74" s="43">
        <v>3</v>
      </c>
      <c r="L74" s="84">
        <f t="shared" si="14"/>
        <v>3</v>
      </c>
      <c r="M74" s="43">
        <v>3</v>
      </c>
      <c r="O74" s="43">
        <v>2</v>
      </c>
      <c r="P74" s="99">
        <v>1</v>
      </c>
      <c r="Q74" s="87">
        <f t="shared" si="15"/>
        <v>2</v>
      </c>
      <c r="R74" s="86">
        <f t="shared" si="16"/>
        <v>2.5</v>
      </c>
      <c r="S74" s="43">
        <v>1</v>
      </c>
      <c r="T74" s="43">
        <v>4</v>
      </c>
      <c r="U74" s="99">
        <v>5</v>
      </c>
      <c r="V74" s="94">
        <f t="shared" si="10"/>
        <v>2.875</v>
      </c>
      <c r="X74" s="30"/>
      <c r="Y74" s="30"/>
      <c r="Z74" s="30"/>
      <c r="AA74" s="30"/>
    </row>
    <row r="75" spans="1:27" x14ac:dyDescent="0.25">
      <c r="A75" s="199">
        <f t="shared" si="17"/>
        <v>74</v>
      </c>
      <c r="B75" s="189">
        <v>6</v>
      </c>
      <c r="C75" s="43">
        <v>6</v>
      </c>
      <c r="D75" s="43">
        <v>6</v>
      </c>
      <c r="E75" s="43">
        <v>5</v>
      </c>
      <c r="F75" s="100">
        <v>5</v>
      </c>
      <c r="G75" s="87">
        <f t="shared" si="11"/>
        <v>5.6</v>
      </c>
      <c r="H75" s="43">
        <v>5</v>
      </c>
      <c r="I75" s="84">
        <f t="shared" si="12"/>
        <v>5</v>
      </c>
      <c r="J75" s="86">
        <f t="shared" si="13"/>
        <v>5.3</v>
      </c>
      <c r="K75" s="43">
        <v>5</v>
      </c>
      <c r="L75" s="84">
        <f t="shared" si="14"/>
        <v>5</v>
      </c>
      <c r="M75" s="43">
        <v>5</v>
      </c>
      <c r="N75" s="99">
        <v>7</v>
      </c>
      <c r="O75" s="43">
        <v>7</v>
      </c>
      <c r="P75" s="100">
        <v>8</v>
      </c>
      <c r="Q75" s="87">
        <f t="shared" si="15"/>
        <v>6.75</v>
      </c>
      <c r="R75" s="86">
        <f t="shared" si="16"/>
        <v>5.875</v>
      </c>
      <c r="S75" s="43">
        <v>8</v>
      </c>
      <c r="T75" s="43">
        <v>7</v>
      </c>
      <c r="V75" s="94">
        <f t="shared" si="10"/>
        <v>6.5437500000000002</v>
      </c>
      <c r="X75" s="30"/>
      <c r="Y75" s="30"/>
      <c r="Z75" s="30"/>
      <c r="AA75" s="30"/>
    </row>
    <row r="76" spans="1:27" x14ac:dyDescent="0.25">
      <c r="A76" s="198">
        <f t="shared" si="17"/>
        <v>75</v>
      </c>
      <c r="B76" s="189">
        <v>7</v>
      </c>
      <c r="C76" s="43">
        <v>8</v>
      </c>
      <c r="D76" s="43">
        <v>10</v>
      </c>
      <c r="E76" s="43">
        <v>9</v>
      </c>
      <c r="F76" s="99">
        <v>10</v>
      </c>
      <c r="G76" s="87">
        <f t="shared" si="11"/>
        <v>8.8000000000000007</v>
      </c>
      <c r="H76" s="43">
        <v>8</v>
      </c>
      <c r="I76" s="84">
        <f t="shared" si="12"/>
        <v>8</v>
      </c>
      <c r="J76" s="86">
        <f t="shared" si="13"/>
        <v>8.4</v>
      </c>
      <c r="K76" s="43">
        <v>6</v>
      </c>
      <c r="L76" s="84">
        <f t="shared" si="14"/>
        <v>6</v>
      </c>
      <c r="M76" s="43">
        <v>8</v>
      </c>
      <c r="N76" s="99">
        <v>9</v>
      </c>
      <c r="O76" s="43">
        <v>9</v>
      </c>
      <c r="P76" s="99">
        <v>10</v>
      </c>
      <c r="Q76" s="87">
        <f t="shared" si="15"/>
        <v>9</v>
      </c>
      <c r="R76" s="86">
        <f t="shared" si="16"/>
        <v>7.5</v>
      </c>
      <c r="S76" s="43">
        <v>10</v>
      </c>
      <c r="T76" s="43">
        <v>8</v>
      </c>
      <c r="V76" s="94">
        <f t="shared" si="10"/>
        <v>8.4749999999999996</v>
      </c>
      <c r="X76" s="30"/>
      <c r="Y76" s="30"/>
      <c r="Z76" s="30"/>
      <c r="AA76" s="30"/>
    </row>
    <row r="77" spans="1:27" x14ac:dyDescent="0.25">
      <c r="A77" s="199">
        <f t="shared" si="17"/>
        <v>76</v>
      </c>
      <c r="B77" s="189">
        <v>6</v>
      </c>
      <c r="C77" s="43">
        <v>9</v>
      </c>
      <c r="D77" s="43">
        <v>6</v>
      </c>
      <c r="E77" s="43">
        <v>6</v>
      </c>
      <c r="F77" s="99">
        <v>8</v>
      </c>
      <c r="G77" s="87">
        <f t="shared" si="11"/>
        <v>7</v>
      </c>
      <c r="H77" s="43">
        <v>7</v>
      </c>
      <c r="I77" s="84">
        <f t="shared" si="12"/>
        <v>7</v>
      </c>
      <c r="J77" s="86">
        <f t="shared" si="13"/>
        <v>7</v>
      </c>
      <c r="K77" s="43">
        <v>7</v>
      </c>
      <c r="L77" s="84">
        <f t="shared" si="14"/>
        <v>7</v>
      </c>
      <c r="M77" s="43">
        <v>7</v>
      </c>
      <c r="N77" s="99">
        <v>8</v>
      </c>
      <c r="O77" s="43">
        <v>7</v>
      </c>
      <c r="P77" s="99">
        <v>9</v>
      </c>
      <c r="Q77" s="87">
        <f t="shared" si="15"/>
        <v>7.75</v>
      </c>
      <c r="R77" s="86">
        <f t="shared" si="16"/>
        <v>7.375</v>
      </c>
      <c r="S77" s="43">
        <v>10</v>
      </c>
      <c r="T77" s="43">
        <v>8</v>
      </c>
      <c r="V77" s="94">
        <f t="shared" si="10"/>
        <v>8.09375</v>
      </c>
      <c r="X77" s="30"/>
      <c r="Y77" s="30"/>
      <c r="Z77" s="30"/>
      <c r="AA77" s="30"/>
    </row>
    <row r="78" spans="1:27" x14ac:dyDescent="0.25">
      <c r="A78" s="198">
        <f t="shared" si="17"/>
        <v>77</v>
      </c>
      <c r="B78" s="189">
        <v>3</v>
      </c>
      <c r="C78" s="43">
        <v>5</v>
      </c>
      <c r="D78" s="43">
        <v>4</v>
      </c>
      <c r="E78" s="43">
        <v>3</v>
      </c>
      <c r="F78" s="99">
        <v>5</v>
      </c>
      <c r="G78" s="87">
        <f t="shared" si="11"/>
        <v>4</v>
      </c>
      <c r="H78" s="43">
        <v>4</v>
      </c>
      <c r="I78" s="84">
        <f t="shared" si="12"/>
        <v>4</v>
      </c>
      <c r="J78" s="86">
        <f t="shared" si="13"/>
        <v>4</v>
      </c>
      <c r="K78" s="43">
        <v>5</v>
      </c>
      <c r="L78" s="84">
        <f t="shared" si="14"/>
        <v>5</v>
      </c>
      <c r="M78" s="43">
        <v>6</v>
      </c>
      <c r="N78" s="99">
        <v>5</v>
      </c>
      <c r="O78" s="43">
        <v>5</v>
      </c>
      <c r="P78" s="99">
        <v>4</v>
      </c>
      <c r="Q78" s="87">
        <f t="shared" si="15"/>
        <v>5</v>
      </c>
      <c r="R78" s="86">
        <f t="shared" si="16"/>
        <v>5</v>
      </c>
      <c r="S78" s="43">
        <v>6</v>
      </c>
      <c r="T78" s="43">
        <v>5</v>
      </c>
      <c r="V78" s="94">
        <f t="shared" si="10"/>
        <v>5</v>
      </c>
      <c r="X78" s="30"/>
      <c r="Y78" s="30"/>
      <c r="Z78" s="30"/>
      <c r="AA78" s="30"/>
    </row>
    <row r="79" spans="1:27" x14ac:dyDescent="0.25">
      <c r="A79" s="198">
        <f t="shared" si="17"/>
        <v>78</v>
      </c>
      <c r="B79" s="189">
        <v>5</v>
      </c>
      <c r="C79" s="43">
        <v>6</v>
      </c>
      <c r="D79" s="43">
        <v>6</v>
      </c>
      <c r="E79" s="43">
        <v>5</v>
      </c>
      <c r="F79" s="99">
        <v>5</v>
      </c>
      <c r="G79" s="87">
        <f t="shared" si="11"/>
        <v>5.4</v>
      </c>
      <c r="H79" s="43">
        <v>7</v>
      </c>
      <c r="I79" s="84">
        <f t="shared" si="12"/>
        <v>7</v>
      </c>
      <c r="J79" s="86">
        <f t="shared" si="13"/>
        <v>6.2</v>
      </c>
      <c r="K79" s="43">
        <v>6</v>
      </c>
      <c r="L79" s="84">
        <f t="shared" si="14"/>
        <v>6</v>
      </c>
      <c r="M79" s="43">
        <v>8</v>
      </c>
      <c r="N79" s="99">
        <v>7</v>
      </c>
      <c r="O79" s="43">
        <v>8</v>
      </c>
      <c r="P79" s="99">
        <v>5</v>
      </c>
      <c r="Q79" s="87">
        <f t="shared" si="15"/>
        <v>7</v>
      </c>
      <c r="R79" s="86">
        <f t="shared" si="16"/>
        <v>6.5</v>
      </c>
      <c r="S79" s="43">
        <v>8</v>
      </c>
      <c r="T79" s="43">
        <v>8</v>
      </c>
      <c r="V79" s="94">
        <f t="shared" si="10"/>
        <v>7.1749999999999998</v>
      </c>
      <c r="X79" s="30"/>
      <c r="Y79" s="30"/>
      <c r="Z79" s="30"/>
      <c r="AA79" s="30"/>
    </row>
    <row r="80" spans="1:27" x14ac:dyDescent="0.25">
      <c r="A80" s="199">
        <f t="shared" si="17"/>
        <v>79</v>
      </c>
      <c r="B80" s="189">
        <v>5</v>
      </c>
      <c r="C80" s="43">
        <v>6</v>
      </c>
      <c r="D80" s="43">
        <v>5</v>
      </c>
      <c r="E80" s="43">
        <v>3</v>
      </c>
      <c r="F80" s="99">
        <v>5</v>
      </c>
      <c r="G80" s="87">
        <f t="shared" si="11"/>
        <v>4.8</v>
      </c>
      <c r="H80" s="43">
        <v>5</v>
      </c>
      <c r="I80" s="84">
        <f t="shared" si="12"/>
        <v>5</v>
      </c>
      <c r="J80" s="86">
        <f t="shared" si="13"/>
        <v>4.9000000000000004</v>
      </c>
      <c r="K80" s="43">
        <v>5</v>
      </c>
      <c r="L80" s="84">
        <f t="shared" si="14"/>
        <v>5</v>
      </c>
      <c r="M80" s="43">
        <v>4</v>
      </c>
      <c r="N80" s="99">
        <v>5</v>
      </c>
      <c r="O80" s="43">
        <v>5</v>
      </c>
      <c r="P80" s="99">
        <v>7</v>
      </c>
      <c r="Q80" s="87">
        <f t="shared" si="15"/>
        <v>5.25</v>
      </c>
      <c r="R80" s="86">
        <f t="shared" si="16"/>
        <v>5.125</v>
      </c>
      <c r="S80" s="43">
        <v>8</v>
      </c>
      <c r="T80" s="43">
        <v>5</v>
      </c>
      <c r="V80" s="94">
        <f t="shared" si="10"/>
        <v>5.7562499999999996</v>
      </c>
      <c r="X80" s="30"/>
      <c r="Y80" s="30"/>
      <c r="Z80" s="30"/>
      <c r="AA80" s="30"/>
    </row>
    <row r="81" spans="1:27" x14ac:dyDescent="0.25">
      <c r="A81" s="199">
        <f t="shared" si="17"/>
        <v>80</v>
      </c>
      <c r="B81" s="189">
        <v>10</v>
      </c>
      <c r="C81" s="43">
        <v>10</v>
      </c>
      <c r="D81" s="43">
        <v>10</v>
      </c>
      <c r="E81" s="43">
        <v>10</v>
      </c>
      <c r="F81" s="99">
        <v>10</v>
      </c>
      <c r="G81" s="87">
        <f t="shared" si="11"/>
        <v>10</v>
      </c>
      <c r="H81" s="43">
        <v>10</v>
      </c>
      <c r="I81" s="84">
        <f t="shared" si="12"/>
        <v>10</v>
      </c>
      <c r="J81" s="86">
        <f t="shared" si="13"/>
        <v>10</v>
      </c>
      <c r="K81" s="43">
        <v>10</v>
      </c>
      <c r="L81" s="84">
        <f t="shared" si="14"/>
        <v>10</v>
      </c>
      <c r="M81" s="43">
        <v>10</v>
      </c>
      <c r="N81" s="99">
        <v>10</v>
      </c>
      <c r="O81" s="43">
        <v>10</v>
      </c>
      <c r="P81" s="99">
        <v>10</v>
      </c>
      <c r="Q81" s="87">
        <f t="shared" si="15"/>
        <v>10</v>
      </c>
      <c r="R81" s="86">
        <f t="shared" si="16"/>
        <v>10</v>
      </c>
      <c r="S81" s="43">
        <v>8</v>
      </c>
      <c r="T81" s="43">
        <v>10</v>
      </c>
      <c r="V81" s="94">
        <f t="shared" si="10"/>
        <v>9.5</v>
      </c>
      <c r="X81" s="30"/>
      <c r="Y81" s="30"/>
      <c r="Z81" s="30"/>
      <c r="AA81" s="30"/>
    </row>
    <row r="82" spans="1:27" x14ac:dyDescent="0.25">
      <c r="A82" s="198">
        <f t="shared" si="17"/>
        <v>81</v>
      </c>
      <c r="B82" s="189">
        <v>3</v>
      </c>
      <c r="C82" s="43">
        <v>1</v>
      </c>
      <c r="D82" s="43">
        <v>4</v>
      </c>
      <c r="E82" s="43">
        <v>1</v>
      </c>
      <c r="F82" s="99">
        <v>1</v>
      </c>
      <c r="G82" s="87">
        <f t="shared" si="11"/>
        <v>2</v>
      </c>
      <c r="H82" s="43">
        <v>1</v>
      </c>
      <c r="I82" s="84">
        <f t="shared" si="12"/>
        <v>1</v>
      </c>
      <c r="J82" s="86">
        <f t="shared" si="13"/>
        <v>1.5</v>
      </c>
      <c r="K82" s="43">
        <v>4</v>
      </c>
      <c r="L82" s="84">
        <f t="shared" si="14"/>
        <v>4</v>
      </c>
      <c r="M82" s="43">
        <v>1</v>
      </c>
      <c r="N82" s="99">
        <v>1</v>
      </c>
      <c r="O82" s="43">
        <v>2</v>
      </c>
      <c r="P82" s="99">
        <v>1</v>
      </c>
      <c r="Q82" s="87">
        <f t="shared" si="15"/>
        <v>1.25</v>
      </c>
      <c r="R82" s="86">
        <f t="shared" si="16"/>
        <v>2.625</v>
      </c>
      <c r="S82" s="43">
        <v>1</v>
      </c>
      <c r="T82" s="43">
        <v>3</v>
      </c>
      <c r="V82" s="94">
        <f t="shared" si="10"/>
        <v>2.03125</v>
      </c>
      <c r="X82" s="30"/>
      <c r="Y82" s="30"/>
      <c r="Z82" s="30"/>
      <c r="AA82" s="30"/>
    </row>
    <row r="83" spans="1:27" x14ac:dyDescent="0.25">
      <c r="A83" s="198">
        <f t="shared" si="17"/>
        <v>82</v>
      </c>
      <c r="B83" s="189">
        <v>7</v>
      </c>
      <c r="C83" s="43">
        <v>9</v>
      </c>
      <c r="D83" s="43">
        <v>9</v>
      </c>
      <c r="E83" s="43">
        <v>8</v>
      </c>
      <c r="F83" s="99">
        <v>10</v>
      </c>
      <c r="G83" s="87">
        <f t="shared" si="11"/>
        <v>8.6</v>
      </c>
      <c r="H83" s="43">
        <v>9</v>
      </c>
      <c r="I83" s="84">
        <f t="shared" si="12"/>
        <v>9</v>
      </c>
      <c r="J83" s="86">
        <f t="shared" si="13"/>
        <v>8.8000000000000007</v>
      </c>
      <c r="K83" s="43">
        <v>9</v>
      </c>
      <c r="L83" s="84">
        <f t="shared" si="14"/>
        <v>9</v>
      </c>
      <c r="M83" s="43">
        <v>9</v>
      </c>
      <c r="N83" s="99">
        <v>10</v>
      </c>
      <c r="O83" s="43">
        <v>8</v>
      </c>
      <c r="P83" s="99">
        <v>9</v>
      </c>
      <c r="Q83" s="87">
        <f t="shared" si="15"/>
        <v>9</v>
      </c>
      <c r="R83" s="86">
        <f t="shared" si="16"/>
        <v>9</v>
      </c>
      <c r="S83" s="43">
        <v>10</v>
      </c>
      <c r="T83" s="43">
        <v>9</v>
      </c>
      <c r="V83" s="94">
        <f t="shared" si="10"/>
        <v>9.1999999999999993</v>
      </c>
      <c r="X83" s="30"/>
      <c r="Y83" s="30"/>
      <c r="Z83" s="30"/>
      <c r="AA83" s="30"/>
    </row>
    <row r="84" spans="1:27" x14ac:dyDescent="0.25">
      <c r="A84" s="199">
        <f t="shared" si="17"/>
        <v>83</v>
      </c>
      <c r="B84" s="189">
        <v>7</v>
      </c>
      <c r="C84" s="43">
        <v>8</v>
      </c>
      <c r="D84" s="43">
        <v>7</v>
      </c>
      <c r="E84" s="43">
        <v>8</v>
      </c>
      <c r="F84" s="99">
        <v>8</v>
      </c>
      <c r="G84" s="87">
        <f t="shared" si="11"/>
        <v>7.6</v>
      </c>
      <c r="H84" s="43">
        <v>9</v>
      </c>
      <c r="I84" s="84">
        <f t="shared" si="12"/>
        <v>9</v>
      </c>
      <c r="J84" s="86">
        <f t="shared" si="13"/>
        <v>8.3000000000000007</v>
      </c>
      <c r="K84" s="43">
        <v>7</v>
      </c>
      <c r="L84" s="84">
        <f t="shared" si="14"/>
        <v>7</v>
      </c>
      <c r="M84" s="43">
        <v>10</v>
      </c>
      <c r="N84" s="99">
        <v>9</v>
      </c>
      <c r="O84" s="43">
        <v>9</v>
      </c>
      <c r="P84" s="99">
        <v>9</v>
      </c>
      <c r="Q84" s="87">
        <f t="shared" si="15"/>
        <v>9.25</v>
      </c>
      <c r="R84" s="86">
        <f t="shared" si="16"/>
        <v>8.125</v>
      </c>
      <c r="S84" s="43">
        <v>8</v>
      </c>
      <c r="T84" s="43">
        <v>9</v>
      </c>
      <c r="V84" s="94">
        <f t="shared" si="10"/>
        <v>8.3562499999999993</v>
      </c>
      <c r="X84" s="30"/>
      <c r="Y84" s="30"/>
      <c r="Z84" s="30"/>
      <c r="AA84" s="30"/>
    </row>
    <row r="85" spans="1:27" x14ac:dyDescent="0.25">
      <c r="A85" s="199">
        <f t="shared" si="17"/>
        <v>84</v>
      </c>
      <c r="B85" s="189">
        <v>6</v>
      </c>
      <c r="C85" s="43">
        <v>8</v>
      </c>
      <c r="D85" s="43">
        <v>5</v>
      </c>
      <c r="E85" s="43">
        <v>6</v>
      </c>
      <c r="F85" s="188">
        <v>9</v>
      </c>
      <c r="G85" s="87">
        <f t="shared" si="11"/>
        <v>6.8</v>
      </c>
      <c r="H85" s="43">
        <v>7</v>
      </c>
      <c r="I85" s="84">
        <f t="shared" si="12"/>
        <v>7</v>
      </c>
      <c r="J85" s="86">
        <f t="shared" si="13"/>
        <v>6.9</v>
      </c>
      <c r="K85" s="43">
        <v>6</v>
      </c>
      <c r="L85" s="84">
        <f t="shared" si="14"/>
        <v>6</v>
      </c>
      <c r="M85" s="43">
        <v>7</v>
      </c>
      <c r="N85" s="188">
        <v>9</v>
      </c>
      <c r="O85" s="43">
        <v>8</v>
      </c>
      <c r="P85" s="188">
        <v>9</v>
      </c>
      <c r="Q85" s="87">
        <f t="shared" si="15"/>
        <v>8.25</v>
      </c>
      <c r="R85" s="86">
        <f t="shared" si="16"/>
        <v>7.125</v>
      </c>
      <c r="S85" s="43">
        <v>9</v>
      </c>
      <c r="T85" s="43">
        <v>8</v>
      </c>
      <c r="U85" s="188"/>
      <c r="V85" s="94">
        <f t="shared" si="10"/>
        <v>7.7562499999999996</v>
      </c>
      <c r="X85" s="30"/>
      <c r="Y85" s="30"/>
      <c r="Z85" s="30"/>
      <c r="AA85" s="30"/>
    </row>
    <row r="86" spans="1:27" x14ac:dyDescent="0.25">
      <c r="A86" s="198">
        <f t="shared" si="17"/>
        <v>85</v>
      </c>
      <c r="B86" s="189">
        <v>7</v>
      </c>
      <c r="C86" s="43">
        <v>9</v>
      </c>
      <c r="D86" s="43">
        <v>8</v>
      </c>
      <c r="E86" s="43">
        <v>8</v>
      </c>
      <c r="F86" s="99">
        <v>9</v>
      </c>
      <c r="G86" s="87">
        <f t="shared" si="11"/>
        <v>8.1999999999999993</v>
      </c>
      <c r="H86" s="43">
        <v>8</v>
      </c>
      <c r="I86" s="84">
        <f t="shared" si="12"/>
        <v>8</v>
      </c>
      <c r="J86" s="86">
        <f t="shared" si="13"/>
        <v>8.1</v>
      </c>
      <c r="K86" s="43">
        <v>9</v>
      </c>
      <c r="L86" s="84">
        <f t="shared" si="14"/>
        <v>9</v>
      </c>
      <c r="M86" s="43">
        <v>9</v>
      </c>
      <c r="N86" s="99">
        <v>9</v>
      </c>
      <c r="O86" s="43">
        <v>9</v>
      </c>
      <c r="P86" s="100">
        <v>9</v>
      </c>
      <c r="Q86" s="87">
        <f t="shared" si="15"/>
        <v>9</v>
      </c>
      <c r="R86" s="86">
        <f t="shared" si="16"/>
        <v>9</v>
      </c>
      <c r="S86" s="43">
        <v>10</v>
      </c>
      <c r="T86" s="43">
        <v>9</v>
      </c>
      <c r="V86" s="94">
        <f t="shared" si="10"/>
        <v>9.0250000000000004</v>
      </c>
      <c r="X86" s="30"/>
      <c r="Y86" s="30"/>
      <c r="Z86" s="30"/>
      <c r="AA86" s="30"/>
    </row>
    <row r="87" spans="1:27" x14ac:dyDescent="0.25">
      <c r="A87" s="198">
        <f t="shared" si="17"/>
        <v>86</v>
      </c>
      <c r="B87" s="189">
        <v>6</v>
      </c>
      <c r="C87" s="43">
        <v>7</v>
      </c>
      <c r="D87" s="43">
        <v>7</v>
      </c>
      <c r="E87" s="43">
        <v>8</v>
      </c>
      <c r="F87" s="99">
        <v>7</v>
      </c>
      <c r="G87" s="87">
        <f t="shared" si="11"/>
        <v>7</v>
      </c>
      <c r="H87" s="43">
        <v>8</v>
      </c>
      <c r="I87" s="84">
        <f t="shared" si="12"/>
        <v>8</v>
      </c>
      <c r="J87" s="86">
        <f t="shared" si="13"/>
        <v>7.5</v>
      </c>
      <c r="K87" s="43">
        <v>8</v>
      </c>
      <c r="L87" s="84">
        <f t="shared" si="14"/>
        <v>8</v>
      </c>
      <c r="M87" s="43">
        <v>9</v>
      </c>
      <c r="N87" s="99">
        <v>9</v>
      </c>
      <c r="O87" s="43">
        <v>8</v>
      </c>
      <c r="P87" s="99">
        <v>9</v>
      </c>
      <c r="Q87" s="87">
        <f t="shared" si="15"/>
        <v>8.75</v>
      </c>
      <c r="R87" s="86">
        <f t="shared" si="16"/>
        <v>8.375</v>
      </c>
      <c r="S87" s="43">
        <v>10</v>
      </c>
      <c r="T87" s="43">
        <v>9</v>
      </c>
      <c r="V87" s="94">
        <f t="shared" si="10"/>
        <v>8.71875</v>
      </c>
      <c r="X87" s="30"/>
      <c r="Y87" s="30"/>
      <c r="Z87" s="30"/>
      <c r="AA87" s="30"/>
    </row>
    <row r="88" spans="1:27" x14ac:dyDescent="0.25">
      <c r="A88" s="199">
        <f t="shared" si="17"/>
        <v>87</v>
      </c>
      <c r="B88" s="189">
        <v>6</v>
      </c>
      <c r="C88" s="43">
        <v>8</v>
      </c>
      <c r="D88" s="43">
        <v>8</v>
      </c>
      <c r="E88" s="43">
        <v>8</v>
      </c>
      <c r="F88" s="99">
        <v>8</v>
      </c>
      <c r="G88" s="87">
        <f t="shared" si="11"/>
        <v>7.6</v>
      </c>
      <c r="H88" s="43">
        <v>7</v>
      </c>
      <c r="I88" s="84">
        <f t="shared" si="12"/>
        <v>7</v>
      </c>
      <c r="J88" s="86">
        <f t="shared" si="13"/>
        <v>7.3</v>
      </c>
      <c r="K88" s="43">
        <v>7</v>
      </c>
      <c r="L88" s="84">
        <f t="shared" si="14"/>
        <v>7</v>
      </c>
      <c r="M88" s="43">
        <v>7</v>
      </c>
      <c r="N88" s="99">
        <v>9</v>
      </c>
      <c r="O88" s="43">
        <v>9</v>
      </c>
      <c r="P88" s="99">
        <v>9</v>
      </c>
      <c r="Q88" s="87">
        <f t="shared" si="15"/>
        <v>8.5</v>
      </c>
      <c r="R88" s="86">
        <f t="shared" si="16"/>
        <v>7.75</v>
      </c>
      <c r="S88" s="43"/>
      <c r="T88" s="43">
        <v>8</v>
      </c>
      <c r="V88" s="94">
        <f t="shared" si="10"/>
        <v>7.6833333333333336</v>
      </c>
      <c r="X88" s="30"/>
      <c r="Y88" s="30"/>
      <c r="Z88" s="30"/>
      <c r="AA88" s="30"/>
    </row>
    <row r="89" spans="1:27" x14ac:dyDescent="0.25">
      <c r="A89" s="199">
        <f t="shared" si="17"/>
        <v>88</v>
      </c>
      <c r="B89" s="189">
        <v>7</v>
      </c>
      <c r="C89" s="43">
        <v>8</v>
      </c>
      <c r="D89" s="43">
        <v>9</v>
      </c>
      <c r="E89" s="43">
        <v>8</v>
      </c>
      <c r="F89" s="99">
        <v>8</v>
      </c>
      <c r="G89" s="87">
        <f t="shared" si="11"/>
        <v>8</v>
      </c>
      <c r="H89" s="43">
        <v>10</v>
      </c>
      <c r="I89" s="84">
        <f t="shared" si="12"/>
        <v>10</v>
      </c>
      <c r="J89" s="86">
        <f t="shared" si="13"/>
        <v>9</v>
      </c>
      <c r="K89" s="43">
        <v>8</v>
      </c>
      <c r="L89" s="84">
        <f t="shared" si="14"/>
        <v>8</v>
      </c>
      <c r="M89" s="43">
        <v>9</v>
      </c>
      <c r="N89" s="99">
        <v>9</v>
      </c>
      <c r="O89" s="43">
        <v>9</v>
      </c>
      <c r="P89" s="99">
        <v>9</v>
      </c>
      <c r="Q89" s="87">
        <f t="shared" si="15"/>
        <v>9</v>
      </c>
      <c r="R89" s="86">
        <f t="shared" si="16"/>
        <v>8.5</v>
      </c>
      <c r="S89" s="43"/>
      <c r="T89" s="43">
        <v>9</v>
      </c>
      <c r="V89" s="94">
        <f t="shared" si="10"/>
        <v>8.8333333333333339</v>
      </c>
      <c r="X89" s="30"/>
      <c r="Y89" s="30"/>
      <c r="Z89" s="30"/>
      <c r="AA89" s="30"/>
    </row>
    <row r="90" spans="1:27" x14ac:dyDescent="0.25">
      <c r="A90" s="198">
        <f t="shared" si="17"/>
        <v>89</v>
      </c>
      <c r="B90" s="189">
        <v>6</v>
      </c>
      <c r="C90" s="43">
        <v>5</v>
      </c>
      <c r="D90" s="43">
        <v>6</v>
      </c>
      <c r="E90" s="43">
        <v>4</v>
      </c>
      <c r="F90" s="99">
        <v>5</v>
      </c>
      <c r="G90" s="87">
        <f t="shared" si="11"/>
        <v>5.2</v>
      </c>
      <c r="H90" s="43">
        <v>5</v>
      </c>
      <c r="I90" s="84">
        <f t="shared" si="12"/>
        <v>5</v>
      </c>
      <c r="J90" s="86">
        <f t="shared" si="13"/>
        <v>5.0999999999999996</v>
      </c>
      <c r="K90" s="43">
        <v>5</v>
      </c>
      <c r="L90" s="84">
        <f t="shared" si="14"/>
        <v>5</v>
      </c>
      <c r="M90" s="99">
        <v>3</v>
      </c>
      <c r="N90" s="99">
        <v>5</v>
      </c>
      <c r="O90" s="99">
        <v>4</v>
      </c>
      <c r="P90" s="99">
        <v>4</v>
      </c>
      <c r="Q90" s="87">
        <f t="shared" si="15"/>
        <v>4</v>
      </c>
      <c r="R90" s="86">
        <f t="shared" si="16"/>
        <v>4.5</v>
      </c>
      <c r="S90" s="43">
        <v>6</v>
      </c>
      <c r="T90" s="43">
        <v>5</v>
      </c>
      <c r="V90" s="94">
        <f t="shared" si="10"/>
        <v>5.15</v>
      </c>
      <c r="X90" s="30"/>
      <c r="Y90" s="30"/>
      <c r="Z90" s="30"/>
      <c r="AA90" s="30"/>
    </row>
    <row r="91" spans="1:27" x14ac:dyDescent="0.25">
      <c r="A91" s="198">
        <f t="shared" si="17"/>
        <v>90</v>
      </c>
      <c r="B91" s="189">
        <v>3</v>
      </c>
      <c r="C91" s="43">
        <v>6</v>
      </c>
      <c r="D91" s="43">
        <v>5</v>
      </c>
      <c r="E91" s="43">
        <v>5</v>
      </c>
      <c r="F91" s="99">
        <v>7</v>
      </c>
      <c r="G91" s="87">
        <f t="shared" si="11"/>
        <v>5.2</v>
      </c>
      <c r="H91" s="43">
        <v>5</v>
      </c>
      <c r="I91" s="84">
        <f t="shared" si="12"/>
        <v>5</v>
      </c>
      <c r="J91" s="86">
        <f t="shared" si="13"/>
        <v>5.0999999999999996</v>
      </c>
      <c r="K91" s="43">
        <v>5</v>
      </c>
      <c r="L91" s="84">
        <f t="shared" si="14"/>
        <v>5</v>
      </c>
      <c r="M91" s="43">
        <v>5</v>
      </c>
      <c r="N91" s="99">
        <v>6</v>
      </c>
      <c r="O91" s="43">
        <v>5</v>
      </c>
      <c r="P91" s="99">
        <v>7</v>
      </c>
      <c r="Q91" s="87">
        <f t="shared" si="15"/>
        <v>5.75</v>
      </c>
      <c r="R91" s="86">
        <f t="shared" si="16"/>
        <v>5.375</v>
      </c>
      <c r="S91" s="43">
        <v>6</v>
      </c>
      <c r="T91" s="43">
        <v>6</v>
      </c>
      <c r="V91" s="94">
        <f t="shared" si="10"/>
        <v>5.6187500000000004</v>
      </c>
      <c r="X91" s="30"/>
      <c r="Y91" s="30"/>
      <c r="Z91" s="30"/>
      <c r="AA91" s="30"/>
    </row>
    <row r="92" spans="1:27" x14ac:dyDescent="0.25">
      <c r="A92" s="199">
        <f t="shared" si="17"/>
        <v>91</v>
      </c>
      <c r="B92" s="43"/>
      <c r="C92" s="43">
        <v>1</v>
      </c>
      <c r="D92" s="43">
        <v>1</v>
      </c>
      <c r="E92" s="43"/>
      <c r="F92" s="100">
        <v>1</v>
      </c>
      <c r="G92" s="87">
        <f t="shared" si="11"/>
        <v>1</v>
      </c>
      <c r="H92" s="43">
        <v>1</v>
      </c>
      <c r="I92" s="84">
        <f t="shared" si="12"/>
        <v>1</v>
      </c>
      <c r="J92" s="86">
        <f t="shared" si="13"/>
        <v>1</v>
      </c>
      <c r="K92" s="43"/>
      <c r="L92" s="33"/>
      <c r="M92" s="43">
        <v>1</v>
      </c>
      <c r="N92" s="99">
        <v>1</v>
      </c>
      <c r="O92" s="43">
        <v>1</v>
      </c>
      <c r="P92" s="100">
        <v>1</v>
      </c>
      <c r="Q92" s="87">
        <f t="shared" si="15"/>
        <v>1</v>
      </c>
      <c r="R92" s="86">
        <f t="shared" si="16"/>
        <v>1</v>
      </c>
      <c r="S92" s="43">
        <v>1</v>
      </c>
      <c r="T92" s="43"/>
      <c r="V92" s="94">
        <f t="shared" si="10"/>
        <v>1</v>
      </c>
      <c r="X92" s="30"/>
      <c r="Y92" s="30"/>
      <c r="Z92" s="30"/>
      <c r="AA92" s="30"/>
    </row>
    <row r="93" spans="1:27" x14ac:dyDescent="0.25">
      <c r="A93" s="199">
        <f t="shared" si="17"/>
        <v>92</v>
      </c>
      <c r="B93" s="43"/>
      <c r="C93" s="43">
        <v>1</v>
      </c>
      <c r="D93" s="43">
        <v>1</v>
      </c>
      <c r="E93" s="43"/>
      <c r="F93" s="99">
        <v>1</v>
      </c>
      <c r="G93" s="87">
        <f t="shared" si="11"/>
        <v>1</v>
      </c>
      <c r="H93" s="43">
        <v>1</v>
      </c>
      <c r="I93" s="84">
        <f t="shared" si="12"/>
        <v>1</v>
      </c>
      <c r="J93" s="86">
        <f t="shared" si="13"/>
        <v>1</v>
      </c>
      <c r="K93" s="43">
        <v>1</v>
      </c>
      <c r="L93" s="84">
        <f t="shared" si="14"/>
        <v>1</v>
      </c>
      <c r="M93" s="43">
        <v>1</v>
      </c>
      <c r="N93" s="99">
        <v>1</v>
      </c>
      <c r="O93" s="43">
        <v>1</v>
      </c>
      <c r="P93" s="99">
        <v>1</v>
      </c>
      <c r="Q93" s="87">
        <f t="shared" si="15"/>
        <v>1</v>
      </c>
      <c r="R93" s="86">
        <f t="shared" si="16"/>
        <v>1</v>
      </c>
      <c r="S93" s="43">
        <v>1</v>
      </c>
      <c r="T93" s="43"/>
      <c r="V93" s="94">
        <f t="shared" si="10"/>
        <v>1</v>
      </c>
      <c r="X93" s="30"/>
      <c r="Y93" s="30"/>
      <c r="Z93" s="30"/>
      <c r="AA93" s="30"/>
    </row>
    <row r="94" spans="1:27" x14ac:dyDescent="0.25">
      <c r="A94" s="198">
        <f t="shared" si="17"/>
        <v>93</v>
      </c>
      <c r="B94" s="43">
        <v>5</v>
      </c>
      <c r="C94" s="43">
        <v>8</v>
      </c>
      <c r="D94" s="43">
        <v>7</v>
      </c>
      <c r="E94" s="43">
        <v>7</v>
      </c>
      <c r="F94" s="99">
        <v>8</v>
      </c>
      <c r="G94" s="87">
        <f t="shared" si="11"/>
        <v>7</v>
      </c>
      <c r="H94" s="43">
        <v>7</v>
      </c>
      <c r="I94" s="84">
        <f t="shared" si="12"/>
        <v>7</v>
      </c>
      <c r="J94" s="86">
        <f t="shared" si="13"/>
        <v>7</v>
      </c>
      <c r="K94" s="43">
        <v>7</v>
      </c>
      <c r="L94" s="84">
        <f t="shared" si="14"/>
        <v>7</v>
      </c>
      <c r="M94" s="43">
        <v>8</v>
      </c>
      <c r="N94" s="99">
        <v>8</v>
      </c>
      <c r="O94" s="43">
        <v>9</v>
      </c>
      <c r="P94" s="99">
        <v>7</v>
      </c>
      <c r="Q94" s="87">
        <f t="shared" si="15"/>
        <v>8</v>
      </c>
      <c r="R94" s="86">
        <f t="shared" si="16"/>
        <v>7.5</v>
      </c>
      <c r="S94" s="43">
        <v>10</v>
      </c>
      <c r="T94" s="43">
        <v>9</v>
      </c>
      <c r="V94" s="94">
        <f t="shared" si="10"/>
        <v>8.375</v>
      </c>
      <c r="X94" s="30"/>
      <c r="Y94" s="30"/>
      <c r="Z94" s="30"/>
      <c r="AA94" s="30"/>
    </row>
    <row r="95" spans="1:27" x14ac:dyDescent="0.25">
      <c r="A95" s="199">
        <f t="shared" si="17"/>
        <v>94</v>
      </c>
      <c r="B95" s="43">
        <v>6</v>
      </c>
      <c r="C95" s="43">
        <v>9</v>
      </c>
      <c r="D95" s="43">
        <v>6</v>
      </c>
      <c r="E95" s="43">
        <v>8</v>
      </c>
      <c r="F95" s="99">
        <v>9</v>
      </c>
      <c r="G95" s="87">
        <f t="shared" si="11"/>
        <v>7.6</v>
      </c>
      <c r="H95" s="43">
        <v>8</v>
      </c>
      <c r="I95" s="84">
        <f t="shared" si="12"/>
        <v>8</v>
      </c>
      <c r="J95" s="86">
        <f t="shared" si="13"/>
        <v>7.8</v>
      </c>
      <c r="K95" s="43">
        <v>7</v>
      </c>
      <c r="L95" s="84">
        <f t="shared" si="14"/>
        <v>7</v>
      </c>
      <c r="M95" s="43">
        <v>7</v>
      </c>
      <c r="N95" s="99">
        <v>8</v>
      </c>
      <c r="O95" s="43">
        <v>8</v>
      </c>
      <c r="P95" s="99">
        <v>9</v>
      </c>
      <c r="Q95" s="87">
        <f t="shared" si="15"/>
        <v>8</v>
      </c>
      <c r="R95" s="86">
        <f t="shared" si="16"/>
        <v>7.5</v>
      </c>
      <c r="S95" s="43">
        <v>8</v>
      </c>
      <c r="T95" s="43">
        <v>9</v>
      </c>
      <c r="V95" s="94">
        <f t="shared" si="10"/>
        <v>8.0749999999999993</v>
      </c>
      <c r="X95" s="30"/>
      <c r="Y95" s="30"/>
      <c r="Z95" s="30"/>
      <c r="AA95" s="30"/>
    </row>
    <row r="96" spans="1:27" x14ac:dyDescent="0.25">
      <c r="A96" s="199">
        <f t="shared" si="17"/>
        <v>95</v>
      </c>
      <c r="B96" s="43">
        <v>4</v>
      </c>
      <c r="C96" s="43">
        <v>6</v>
      </c>
      <c r="D96" s="43">
        <v>4</v>
      </c>
      <c r="E96" s="43">
        <v>3</v>
      </c>
      <c r="F96" s="99">
        <v>5</v>
      </c>
      <c r="G96" s="87">
        <f t="shared" si="11"/>
        <v>4.4000000000000004</v>
      </c>
      <c r="H96" s="43">
        <v>4</v>
      </c>
      <c r="I96" s="84">
        <f t="shared" si="12"/>
        <v>4</v>
      </c>
      <c r="J96" s="86">
        <f t="shared" si="13"/>
        <v>4.2</v>
      </c>
      <c r="K96" s="43">
        <v>5</v>
      </c>
      <c r="L96" s="84">
        <f t="shared" si="14"/>
        <v>5</v>
      </c>
      <c r="M96" s="43">
        <v>4</v>
      </c>
      <c r="N96" s="99">
        <v>5</v>
      </c>
      <c r="O96" s="43">
        <v>5</v>
      </c>
      <c r="P96" s="99">
        <v>6</v>
      </c>
      <c r="Q96" s="87">
        <f t="shared" si="15"/>
        <v>5</v>
      </c>
      <c r="R96" s="86">
        <f t="shared" si="16"/>
        <v>5</v>
      </c>
      <c r="S96" s="43">
        <v>8</v>
      </c>
      <c r="T96" s="43">
        <v>5</v>
      </c>
      <c r="V96" s="94">
        <f t="shared" si="10"/>
        <v>5.55</v>
      </c>
      <c r="X96" s="30"/>
      <c r="Y96" s="30"/>
      <c r="Z96" s="30"/>
      <c r="AA96" s="30"/>
    </row>
    <row r="97" spans="1:27" x14ac:dyDescent="0.25">
      <c r="A97" s="199">
        <f t="shared" si="17"/>
        <v>96</v>
      </c>
      <c r="B97" s="43">
        <v>6</v>
      </c>
      <c r="C97" s="43">
        <v>9</v>
      </c>
      <c r="D97" s="43">
        <v>6</v>
      </c>
      <c r="E97" s="43">
        <v>6</v>
      </c>
      <c r="F97" s="99">
        <v>7</v>
      </c>
      <c r="G97" s="87">
        <f t="shared" si="11"/>
        <v>6.8</v>
      </c>
      <c r="H97" s="43">
        <v>7</v>
      </c>
      <c r="I97" s="84">
        <f t="shared" si="12"/>
        <v>7</v>
      </c>
      <c r="J97" s="86">
        <f t="shared" si="13"/>
        <v>6.9</v>
      </c>
      <c r="K97" s="43">
        <v>7</v>
      </c>
      <c r="L97" s="84">
        <f t="shared" si="14"/>
        <v>7</v>
      </c>
      <c r="M97" s="43">
        <v>8</v>
      </c>
      <c r="N97" s="99">
        <v>9</v>
      </c>
      <c r="O97" s="43">
        <v>8</v>
      </c>
      <c r="P97" s="99">
        <v>8</v>
      </c>
      <c r="Q97" s="87">
        <f t="shared" si="15"/>
        <v>8.25</v>
      </c>
      <c r="R97" s="86">
        <f t="shared" si="16"/>
        <v>7.625</v>
      </c>
      <c r="S97" s="43">
        <v>10</v>
      </c>
      <c r="T97" s="43">
        <v>8</v>
      </c>
      <c r="V97" s="94">
        <f t="shared" si="10"/>
        <v>8.1312499999999996</v>
      </c>
      <c r="X97" s="30"/>
      <c r="Y97" s="30"/>
      <c r="Z97" s="30"/>
      <c r="AA97" s="30"/>
    </row>
    <row r="98" spans="1:27" x14ac:dyDescent="0.25">
      <c r="A98" s="198">
        <f t="shared" si="17"/>
        <v>97</v>
      </c>
      <c r="B98" s="43">
        <v>5</v>
      </c>
      <c r="C98" s="43"/>
      <c r="D98" s="43">
        <v>5</v>
      </c>
      <c r="E98" s="43">
        <v>3</v>
      </c>
      <c r="F98" s="99">
        <v>5</v>
      </c>
      <c r="G98" s="87">
        <f t="shared" si="11"/>
        <v>4.5</v>
      </c>
      <c r="H98" s="43">
        <v>4</v>
      </c>
      <c r="I98" s="84">
        <f t="shared" si="12"/>
        <v>4</v>
      </c>
      <c r="J98" s="86">
        <f t="shared" si="13"/>
        <v>4.25</v>
      </c>
      <c r="K98" s="43">
        <v>4</v>
      </c>
      <c r="L98" s="84">
        <f t="shared" si="14"/>
        <v>4</v>
      </c>
      <c r="M98" s="43">
        <v>3</v>
      </c>
      <c r="O98" s="43">
        <v>4</v>
      </c>
      <c r="P98" s="99">
        <v>4</v>
      </c>
      <c r="Q98" s="87">
        <f t="shared" si="15"/>
        <v>3.6666666666666665</v>
      </c>
      <c r="R98" s="86">
        <f t="shared" si="16"/>
        <v>3.833333333333333</v>
      </c>
      <c r="S98" s="43">
        <v>6</v>
      </c>
      <c r="T98" s="43">
        <v>4</v>
      </c>
      <c r="U98" s="99">
        <v>7</v>
      </c>
      <c r="V98" s="94">
        <f t="shared" ref="V98:V101" si="18">AVERAGE(J98,R98,S98:U98)</f>
        <v>5.0166666666666666</v>
      </c>
      <c r="X98" s="30"/>
      <c r="Y98" s="30"/>
      <c r="Z98" s="30"/>
      <c r="AA98" s="30"/>
    </row>
    <row r="99" spans="1:27" x14ac:dyDescent="0.25">
      <c r="A99" s="198">
        <f t="shared" si="17"/>
        <v>98</v>
      </c>
      <c r="B99" s="189">
        <v>7</v>
      </c>
      <c r="C99" s="43">
        <v>8</v>
      </c>
      <c r="D99" s="43">
        <v>8</v>
      </c>
      <c r="E99" s="43">
        <v>8</v>
      </c>
      <c r="F99" s="188">
        <v>7</v>
      </c>
      <c r="G99" s="87">
        <f t="shared" si="11"/>
        <v>7.6</v>
      </c>
      <c r="H99" s="43">
        <v>7</v>
      </c>
      <c r="I99" s="84">
        <f t="shared" si="12"/>
        <v>7</v>
      </c>
      <c r="J99" s="86">
        <f t="shared" si="13"/>
        <v>7.3</v>
      </c>
      <c r="K99" s="43">
        <v>7</v>
      </c>
      <c r="L99" s="84">
        <f t="shared" si="14"/>
        <v>7</v>
      </c>
      <c r="M99" s="43">
        <v>7</v>
      </c>
      <c r="N99" s="99">
        <v>9</v>
      </c>
      <c r="O99" s="43">
        <v>8</v>
      </c>
      <c r="P99" s="99">
        <v>9</v>
      </c>
      <c r="Q99" s="87">
        <f t="shared" si="15"/>
        <v>8.25</v>
      </c>
      <c r="R99" s="86">
        <f t="shared" si="16"/>
        <v>7.625</v>
      </c>
      <c r="S99" s="43">
        <v>7</v>
      </c>
      <c r="T99" s="43">
        <v>8</v>
      </c>
      <c r="V99" s="94">
        <f t="shared" si="18"/>
        <v>7.4812500000000002</v>
      </c>
      <c r="X99" s="30"/>
      <c r="Y99" s="30"/>
      <c r="Z99" s="30"/>
      <c r="AA99" s="30"/>
    </row>
    <row r="100" spans="1:27" x14ac:dyDescent="0.25">
      <c r="A100" s="198">
        <f t="shared" si="17"/>
        <v>99</v>
      </c>
      <c r="B100" s="189">
        <v>8</v>
      </c>
      <c r="C100" s="43">
        <v>8</v>
      </c>
      <c r="D100" s="43">
        <v>9</v>
      </c>
      <c r="E100" s="43">
        <v>8</v>
      </c>
      <c r="F100" s="99">
        <v>8</v>
      </c>
      <c r="G100" s="87">
        <f t="shared" si="11"/>
        <v>8.1999999999999993</v>
      </c>
      <c r="H100" s="43">
        <v>9</v>
      </c>
      <c r="I100" s="84">
        <f t="shared" si="12"/>
        <v>9</v>
      </c>
      <c r="J100" s="86">
        <f t="shared" si="13"/>
        <v>8.6</v>
      </c>
      <c r="K100" s="43">
        <v>8</v>
      </c>
      <c r="L100" s="84">
        <f t="shared" si="14"/>
        <v>8</v>
      </c>
      <c r="M100" s="43">
        <v>9</v>
      </c>
      <c r="N100" s="99">
        <v>9</v>
      </c>
      <c r="O100" s="43">
        <v>8</v>
      </c>
      <c r="P100" s="99">
        <v>9</v>
      </c>
      <c r="Q100" s="87">
        <f t="shared" si="15"/>
        <v>8.75</v>
      </c>
      <c r="R100" s="86">
        <f t="shared" si="16"/>
        <v>8.375</v>
      </c>
      <c r="S100" s="43">
        <v>10</v>
      </c>
      <c r="T100" s="43">
        <v>9</v>
      </c>
      <c r="V100" s="94">
        <f t="shared" si="18"/>
        <v>8.9937500000000004</v>
      </c>
      <c r="X100" s="30"/>
      <c r="Y100" s="30"/>
      <c r="Z100" s="30"/>
      <c r="AA100" s="30"/>
    </row>
    <row r="101" spans="1:27" x14ac:dyDescent="0.25">
      <c r="A101" s="198">
        <f t="shared" si="17"/>
        <v>100</v>
      </c>
      <c r="B101" s="189">
        <v>5</v>
      </c>
      <c r="C101" s="43">
        <v>7</v>
      </c>
      <c r="D101" s="43">
        <v>5</v>
      </c>
      <c r="E101" s="43">
        <v>6</v>
      </c>
      <c r="F101" s="99">
        <v>5</v>
      </c>
      <c r="G101" s="87">
        <f t="shared" si="11"/>
        <v>5.6</v>
      </c>
      <c r="H101" s="43">
        <v>7</v>
      </c>
      <c r="I101" s="84">
        <f t="shared" si="12"/>
        <v>7</v>
      </c>
      <c r="J101" s="86">
        <f t="shared" si="13"/>
        <v>6.3</v>
      </c>
      <c r="K101" s="43">
        <v>8</v>
      </c>
      <c r="L101" s="84">
        <f t="shared" si="14"/>
        <v>8</v>
      </c>
      <c r="M101" s="43">
        <v>9</v>
      </c>
      <c r="N101" s="99">
        <v>9</v>
      </c>
      <c r="O101" s="43">
        <v>8</v>
      </c>
      <c r="P101" s="99">
        <v>9</v>
      </c>
      <c r="Q101" s="87">
        <f t="shared" si="15"/>
        <v>8.75</v>
      </c>
      <c r="R101" s="86">
        <f t="shared" si="16"/>
        <v>8.375</v>
      </c>
      <c r="S101" s="43">
        <v>6</v>
      </c>
      <c r="T101" s="43">
        <v>8</v>
      </c>
      <c r="U101" s="27"/>
      <c r="V101" s="94">
        <f t="shared" si="18"/>
        <v>7.1687500000000002</v>
      </c>
      <c r="X101" s="30"/>
      <c r="Y101" s="30"/>
      <c r="Z101" s="30"/>
      <c r="AA101" s="30"/>
    </row>
    <row r="102" spans="1:27" x14ac:dyDescent="0.25">
      <c r="A102" s="29"/>
      <c r="B102" s="11" t="s">
        <v>0</v>
      </c>
      <c r="C102" s="11" t="s">
        <v>128</v>
      </c>
      <c r="D102" s="11" t="s">
        <v>1</v>
      </c>
      <c r="E102" s="11" t="s">
        <v>2</v>
      </c>
      <c r="F102" s="10" t="s">
        <v>105</v>
      </c>
      <c r="G102" s="54" t="s">
        <v>95</v>
      </c>
      <c r="H102" s="11" t="s">
        <v>5</v>
      </c>
      <c r="I102" s="54" t="s">
        <v>5</v>
      </c>
      <c r="J102" s="54" t="s">
        <v>94</v>
      </c>
      <c r="K102" s="11" t="s">
        <v>3</v>
      </c>
      <c r="L102" s="48" t="s">
        <v>97</v>
      </c>
      <c r="M102" s="11" t="s">
        <v>4</v>
      </c>
      <c r="N102" s="10" t="s">
        <v>103</v>
      </c>
      <c r="O102" s="10" t="s">
        <v>9</v>
      </c>
      <c r="P102" s="10" t="s">
        <v>15</v>
      </c>
      <c r="Q102" s="48" t="s">
        <v>99</v>
      </c>
      <c r="R102" s="48" t="s">
        <v>93</v>
      </c>
      <c r="S102" s="11" t="s">
        <v>6</v>
      </c>
      <c r="T102" s="11" t="s">
        <v>7</v>
      </c>
      <c r="U102" s="10" t="s">
        <v>101</v>
      </c>
      <c r="V102" s="49" t="s">
        <v>42</v>
      </c>
      <c r="X102" s="30"/>
      <c r="Y102" s="30"/>
      <c r="Z102" s="30"/>
      <c r="AA102" s="30"/>
    </row>
    <row r="103" spans="1:27" x14ac:dyDescent="0.25">
      <c r="F103" s="27"/>
      <c r="N103" s="27"/>
      <c r="P103" s="27"/>
      <c r="U103" s="27"/>
      <c r="X103" s="30"/>
      <c r="Y103" s="30"/>
      <c r="Z103" s="30"/>
      <c r="AA103" s="30"/>
    </row>
    <row r="104" spans="1:27" x14ac:dyDescent="0.25">
      <c r="F104" s="27"/>
      <c r="N104" s="27"/>
      <c r="P104" s="27"/>
      <c r="U104" s="27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2"/>
  <sheetViews>
    <sheetView workbookViewId="0"/>
  </sheetViews>
  <sheetFormatPr baseColWidth="10" defaultRowHeight="15" x14ac:dyDescent="0.25"/>
  <cols>
    <col min="1" max="4" width="5.7109375" customWidth="1"/>
    <col min="5" max="7" width="5.7109375" style="17" customWidth="1"/>
    <col min="8" max="10" width="5.7109375" customWidth="1"/>
    <col min="11" max="11" width="5.7109375" style="219" customWidth="1"/>
    <col min="12" max="18" width="5.7109375" customWidth="1"/>
    <col min="19" max="19" width="5.7109375" style="17" customWidth="1"/>
    <col min="20" max="26" width="5.7109375" customWidth="1"/>
    <col min="27" max="27" width="5.7109375" style="17" customWidth="1"/>
    <col min="28" max="31" width="5.7109375" customWidth="1"/>
    <col min="32" max="32" width="5.5703125" customWidth="1"/>
    <col min="33" max="33" width="6" customWidth="1"/>
  </cols>
  <sheetData>
    <row r="1" spans="1:28" x14ac:dyDescent="0.25">
      <c r="A1" s="14"/>
      <c r="B1" s="15" t="s">
        <v>0</v>
      </c>
      <c r="C1" s="10" t="s">
        <v>110</v>
      </c>
      <c r="D1" s="15" t="s">
        <v>1</v>
      </c>
      <c r="E1" s="15" t="s">
        <v>2</v>
      </c>
      <c r="F1" s="26" t="s">
        <v>130</v>
      </c>
      <c r="G1" s="26" t="s">
        <v>13</v>
      </c>
      <c r="H1" s="56" t="s">
        <v>95</v>
      </c>
      <c r="I1" s="15" t="s">
        <v>5</v>
      </c>
      <c r="J1" s="10" t="s">
        <v>108</v>
      </c>
      <c r="K1" s="217" t="s">
        <v>5</v>
      </c>
      <c r="L1" s="92" t="s">
        <v>94</v>
      </c>
      <c r="M1" s="15" t="s">
        <v>3</v>
      </c>
      <c r="N1" s="56" t="s">
        <v>97</v>
      </c>
      <c r="O1" s="15" t="s">
        <v>4</v>
      </c>
      <c r="P1" s="15" t="s">
        <v>9</v>
      </c>
      <c r="Q1" s="56" t="s">
        <v>99</v>
      </c>
      <c r="R1" s="56" t="s">
        <v>93</v>
      </c>
      <c r="S1" s="15" t="s">
        <v>111</v>
      </c>
      <c r="T1" s="10" t="s">
        <v>101</v>
      </c>
      <c r="U1" s="15" t="s">
        <v>8</v>
      </c>
      <c r="V1" s="56" t="s">
        <v>42</v>
      </c>
    </row>
    <row r="2" spans="1:28" x14ac:dyDescent="0.25">
      <c r="A2" s="208">
        <v>1</v>
      </c>
      <c r="B2" s="5">
        <v>9</v>
      </c>
      <c r="D2" s="5">
        <v>10</v>
      </c>
      <c r="E2" s="7">
        <v>9</v>
      </c>
      <c r="F2" s="7">
        <v>9</v>
      </c>
      <c r="G2" s="7"/>
      <c r="H2" s="87">
        <f>AVERAGE(B2:E2)</f>
        <v>9.3333333333333339</v>
      </c>
      <c r="I2" s="5">
        <v>9</v>
      </c>
      <c r="K2" s="93">
        <f>AVERAGE(I2:J2)</f>
        <v>9</v>
      </c>
      <c r="L2" s="86">
        <f>AVERAGE(H2,K2)</f>
        <v>9.1666666666666679</v>
      </c>
      <c r="M2" s="5">
        <v>7</v>
      </c>
      <c r="N2" s="83">
        <f t="shared" ref="N2:N14" si="0">AVERAGE(M2:M2)</f>
        <v>7</v>
      </c>
      <c r="O2" s="5">
        <v>9</v>
      </c>
      <c r="P2" s="5">
        <v>8</v>
      </c>
      <c r="Q2" s="93">
        <f t="shared" ref="Q2:Q14" si="1">AVERAGE(O2:P2)</f>
        <v>8.5</v>
      </c>
      <c r="R2" s="86">
        <f t="shared" ref="R2:R14" si="2">AVERAGE(N2,Q2)</f>
        <v>7.75</v>
      </c>
      <c r="S2" s="5">
        <v>7</v>
      </c>
      <c r="U2" s="5">
        <v>8</v>
      </c>
      <c r="V2" s="85">
        <f t="shared" ref="V2:V33" si="3">AVERAGE(L2,R2,S2:U2)</f>
        <v>7.979166666666667</v>
      </c>
      <c r="X2" s="19" t="s">
        <v>51</v>
      </c>
      <c r="Y2" s="4"/>
      <c r="Z2" s="4"/>
      <c r="AA2" s="4"/>
      <c r="AB2" s="1"/>
    </row>
    <row r="3" spans="1:28" x14ac:dyDescent="0.25">
      <c r="A3" s="214">
        <f>A2+1</f>
        <v>2</v>
      </c>
      <c r="B3">
        <v>3</v>
      </c>
      <c r="C3">
        <v>4</v>
      </c>
      <c r="D3">
        <v>4</v>
      </c>
      <c r="E3">
        <v>3</v>
      </c>
      <c r="F3">
        <v>5</v>
      </c>
      <c r="G3"/>
      <c r="H3" s="87">
        <f>AVERAGE(B3:F3)</f>
        <v>3.8</v>
      </c>
      <c r="I3">
        <v>5</v>
      </c>
      <c r="J3">
        <v>6</v>
      </c>
      <c r="K3" s="93">
        <f t="shared" ref="K3:K66" si="4">AVERAGE(I3:J3)</f>
        <v>5.5</v>
      </c>
      <c r="L3" s="86">
        <f t="shared" ref="L3:L66" si="5">AVERAGE(H3,K3)</f>
        <v>4.6500000000000004</v>
      </c>
      <c r="M3">
        <v>4</v>
      </c>
      <c r="N3" s="83">
        <f t="shared" si="0"/>
        <v>4</v>
      </c>
      <c r="O3">
        <v>3</v>
      </c>
      <c r="P3">
        <v>5</v>
      </c>
      <c r="Q3" s="93">
        <f t="shared" si="1"/>
        <v>4</v>
      </c>
      <c r="R3" s="86">
        <f t="shared" si="2"/>
        <v>4</v>
      </c>
      <c r="S3">
        <v>6</v>
      </c>
      <c r="U3">
        <v>4</v>
      </c>
      <c r="V3" s="85">
        <f t="shared" si="3"/>
        <v>4.6624999999999996</v>
      </c>
      <c r="X3" s="2"/>
      <c r="Y3" s="5"/>
      <c r="Z3" s="5"/>
      <c r="AA3" s="5"/>
      <c r="AB3" s="3"/>
    </row>
    <row r="4" spans="1:28" x14ac:dyDescent="0.25">
      <c r="A4" s="206">
        <f t="shared" ref="A4:A65" si="6">A3+1</f>
        <v>3</v>
      </c>
      <c r="B4">
        <v>7</v>
      </c>
      <c r="D4">
        <v>9</v>
      </c>
      <c r="E4">
        <v>8</v>
      </c>
      <c r="F4">
        <v>9</v>
      </c>
      <c r="G4"/>
      <c r="H4" s="87">
        <f>AVERAGE(B4:F4)</f>
        <v>8.25</v>
      </c>
      <c r="I4">
        <v>7</v>
      </c>
      <c r="J4">
        <v>9</v>
      </c>
      <c r="K4" s="93">
        <f t="shared" si="4"/>
        <v>8</v>
      </c>
      <c r="L4" s="86">
        <f t="shared" si="5"/>
        <v>8.125</v>
      </c>
      <c r="M4">
        <v>8</v>
      </c>
      <c r="N4" s="83">
        <f t="shared" si="0"/>
        <v>8</v>
      </c>
      <c r="O4">
        <v>9</v>
      </c>
      <c r="P4">
        <v>8</v>
      </c>
      <c r="Q4" s="93">
        <f t="shared" si="1"/>
        <v>8.5</v>
      </c>
      <c r="R4" s="86">
        <f t="shared" si="2"/>
        <v>8.25</v>
      </c>
      <c r="S4">
        <v>7</v>
      </c>
      <c r="U4">
        <v>8</v>
      </c>
      <c r="V4" s="85">
        <f t="shared" si="3"/>
        <v>7.84375</v>
      </c>
      <c r="X4" s="20"/>
      <c r="Y4" s="5" t="s">
        <v>38</v>
      </c>
      <c r="Z4" s="5"/>
      <c r="AA4" s="5"/>
      <c r="AB4" s="3">
        <v>12</v>
      </c>
    </row>
    <row r="5" spans="1:28" x14ac:dyDescent="0.25">
      <c r="A5" s="207">
        <f t="shared" si="6"/>
        <v>4</v>
      </c>
      <c r="B5">
        <v>9</v>
      </c>
      <c r="D5">
        <v>10</v>
      </c>
      <c r="E5">
        <v>9</v>
      </c>
      <c r="F5"/>
      <c r="G5"/>
      <c r="H5" s="87">
        <f>AVERAGE(B5:F5)</f>
        <v>9.3333333333333339</v>
      </c>
      <c r="I5">
        <v>8</v>
      </c>
      <c r="K5" s="93">
        <f t="shared" si="4"/>
        <v>8</v>
      </c>
      <c r="L5" s="86">
        <f t="shared" si="5"/>
        <v>8.6666666666666679</v>
      </c>
      <c r="M5">
        <v>8</v>
      </c>
      <c r="N5" s="83">
        <f t="shared" si="0"/>
        <v>8</v>
      </c>
      <c r="O5">
        <v>9</v>
      </c>
      <c r="P5">
        <v>8</v>
      </c>
      <c r="Q5" s="93">
        <f t="shared" si="1"/>
        <v>8.5</v>
      </c>
      <c r="R5" s="86">
        <f t="shared" si="2"/>
        <v>8.25</v>
      </c>
      <c r="S5">
        <v>9</v>
      </c>
      <c r="U5">
        <v>7</v>
      </c>
      <c r="V5" s="85">
        <f t="shared" si="3"/>
        <v>8.2291666666666679</v>
      </c>
      <c r="X5" s="21"/>
      <c r="Y5" s="5" t="s">
        <v>35</v>
      </c>
      <c r="Z5" s="5"/>
      <c r="AA5" s="5"/>
      <c r="AB5" s="3">
        <v>10</v>
      </c>
    </row>
    <row r="6" spans="1:28" x14ac:dyDescent="0.25">
      <c r="A6" s="208">
        <f t="shared" si="6"/>
        <v>5</v>
      </c>
      <c r="B6">
        <v>7</v>
      </c>
      <c r="D6">
        <v>8</v>
      </c>
      <c r="E6">
        <v>7</v>
      </c>
      <c r="F6"/>
      <c r="G6"/>
      <c r="H6" s="87">
        <f>AVERAGE(B6:E6)</f>
        <v>7.333333333333333</v>
      </c>
      <c r="I6">
        <v>7</v>
      </c>
      <c r="K6" s="93">
        <f t="shared" si="4"/>
        <v>7</v>
      </c>
      <c r="L6" s="86">
        <f t="shared" si="5"/>
        <v>7.1666666666666661</v>
      </c>
      <c r="M6">
        <v>7</v>
      </c>
      <c r="N6" s="83">
        <f t="shared" si="0"/>
        <v>7</v>
      </c>
      <c r="O6">
        <v>8</v>
      </c>
      <c r="P6">
        <v>7</v>
      </c>
      <c r="Q6" s="93">
        <f t="shared" si="1"/>
        <v>7.5</v>
      </c>
      <c r="R6" s="86">
        <f t="shared" si="2"/>
        <v>7.25</v>
      </c>
      <c r="S6">
        <v>10</v>
      </c>
      <c r="U6">
        <v>7</v>
      </c>
      <c r="V6" s="85">
        <f t="shared" si="3"/>
        <v>7.8541666666666661</v>
      </c>
      <c r="X6" s="22"/>
      <c r="Y6" s="5" t="s">
        <v>36</v>
      </c>
      <c r="Z6" s="5"/>
      <c r="AA6" s="5"/>
      <c r="AB6" s="3">
        <v>43</v>
      </c>
    </row>
    <row r="7" spans="1:28" x14ac:dyDescent="0.25">
      <c r="A7" s="208">
        <f t="shared" si="6"/>
        <v>6</v>
      </c>
      <c r="B7">
        <v>10</v>
      </c>
      <c r="D7">
        <v>10</v>
      </c>
      <c r="E7">
        <v>10</v>
      </c>
      <c r="F7"/>
      <c r="G7"/>
      <c r="H7" s="87">
        <f>AVERAGE(B7:E7)</f>
        <v>10</v>
      </c>
      <c r="I7">
        <v>10</v>
      </c>
      <c r="K7" s="93">
        <f t="shared" si="4"/>
        <v>10</v>
      </c>
      <c r="L7" s="86">
        <f t="shared" si="5"/>
        <v>10</v>
      </c>
      <c r="M7">
        <v>9</v>
      </c>
      <c r="N7" s="83">
        <f t="shared" si="0"/>
        <v>9</v>
      </c>
      <c r="O7">
        <v>10</v>
      </c>
      <c r="P7">
        <v>10</v>
      </c>
      <c r="Q7" s="93">
        <f t="shared" si="1"/>
        <v>10</v>
      </c>
      <c r="R7" s="86">
        <f t="shared" si="2"/>
        <v>9.5</v>
      </c>
      <c r="S7">
        <v>9</v>
      </c>
      <c r="U7">
        <v>9</v>
      </c>
      <c r="V7" s="85">
        <f t="shared" si="3"/>
        <v>9.375</v>
      </c>
      <c r="X7" s="23"/>
      <c r="Y7" s="5" t="s">
        <v>37</v>
      </c>
      <c r="Z7" s="5"/>
      <c r="AA7" s="5"/>
      <c r="AB7" s="3">
        <v>51</v>
      </c>
    </row>
    <row r="8" spans="1:28" x14ac:dyDescent="0.25">
      <c r="A8" s="207">
        <f t="shared" si="6"/>
        <v>7</v>
      </c>
      <c r="B8">
        <v>8</v>
      </c>
      <c r="D8">
        <v>9</v>
      </c>
      <c r="E8">
        <v>9</v>
      </c>
      <c r="F8"/>
      <c r="G8"/>
      <c r="H8" s="87">
        <f>AVERAGE(B8:E8)</f>
        <v>8.6666666666666661</v>
      </c>
      <c r="I8">
        <v>8</v>
      </c>
      <c r="K8" s="93">
        <f t="shared" si="4"/>
        <v>8</v>
      </c>
      <c r="L8" s="86">
        <f t="shared" si="5"/>
        <v>8.3333333333333321</v>
      </c>
      <c r="M8">
        <v>8</v>
      </c>
      <c r="N8" s="83">
        <f t="shared" si="0"/>
        <v>8</v>
      </c>
      <c r="O8">
        <v>8</v>
      </c>
      <c r="P8">
        <v>7</v>
      </c>
      <c r="Q8" s="93">
        <f t="shared" si="1"/>
        <v>7.5</v>
      </c>
      <c r="R8" s="86">
        <f t="shared" si="2"/>
        <v>7.75</v>
      </c>
      <c r="S8">
        <v>7</v>
      </c>
      <c r="U8">
        <v>7</v>
      </c>
      <c r="V8" s="85">
        <f t="shared" si="3"/>
        <v>7.520833333333333</v>
      </c>
      <c r="X8" s="2"/>
      <c r="Y8" s="5"/>
      <c r="Z8" s="5"/>
      <c r="AA8" s="5"/>
      <c r="AB8" s="28">
        <f>SUM(AB4:AB7)</f>
        <v>116</v>
      </c>
    </row>
    <row r="9" spans="1:28" x14ac:dyDescent="0.25">
      <c r="A9" s="206">
        <f t="shared" si="6"/>
        <v>8</v>
      </c>
      <c r="B9">
        <v>5</v>
      </c>
      <c r="D9">
        <v>5</v>
      </c>
      <c r="E9">
        <v>3</v>
      </c>
      <c r="F9">
        <v>6</v>
      </c>
      <c r="G9"/>
      <c r="H9" s="87">
        <f>AVERAGE(B9:F9)</f>
        <v>4.75</v>
      </c>
      <c r="I9">
        <v>5</v>
      </c>
      <c r="J9">
        <v>6</v>
      </c>
      <c r="K9" s="93">
        <f t="shared" si="4"/>
        <v>5.5</v>
      </c>
      <c r="L9" s="86">
        <f t="shared" si="5"/>
        <v>5.125</v>
      </c>
      <c r="M9">
        <v>2</v>
      </c>
      <c r="N9" s="83">
        <f t="shared" si="0"/>
        <v>2</v>
      </c>
      <c r="O9">
        <v>4</v>
      </c>
      <c r="P9">
        <v>4</v>
      </c>
      <c r="Q9" s="93">
        <f t="shared" si="1"/>
        <v>4</v>
      </c>
      <c r="R9" s="86">
        <f t="shared" si="2"/>
        <v>3</v>
      </c>
      <c r="S9">
        <v>5</v>
      </c>
      <c r="U9">
        <v>5</v>
      </c>
      <c r="V9" s="85">
        <f t="shared" si="3"/>
        <v>4.53125</v>
      </c>
      <c r="X9" s="2"/>
      <c r="Y9" s="5"/>
      <c r="Z9" s="5"/>
      <c r="AA9" s="5"/>
      <c r="AB9" s="3"/>
    </row>
    <row r="10" spans="1:28" x14ac:dyDescent="0.25">
      <c r="A10" s="208">
        <f t="shared" si="6"/>
        <v>9</v>
      </c>
      <c r="B10">
        <v>7</v>
      </c>
      <c r="D10">
        <v>9</v>
      </c>
      <c r="E10">
        <v>7</v>
      </c>
      <c r="F10"/>
      <c r="G10">
        <v>7</v>
      </c>
      <c r="H10" s="87">
        <f>AVERAGE(B10:G10)</f>
        <v>7.5</v>
      </c>
      <c r="I10">
        <v>5</v>
      </c>
      <c r="K10" s="93">
        <f t="shared" si="4"/>
        <v>5</v>
      </c>
      <c r="L10" s="86">
        <f t="shared" si="5"/>
        <v>6.25</v>
      </c>
      <c r="M10">
        <v>6</v>
      </c>
      <c r="N10" s="83">
        <f t="shared" si="0"/>
        <v>6</v>
      </c>
      <c r="O10">
        <v>7</v>
      </c>
      <c r="P10">
        <v>5</v>
      </c>
      <c r="Q10" s="93">
        <f t="shared" si="1"/>
        <v>6</v>
      </c>
      <c r="R10" s="86">
        <f t="shared" si="2"/>
        <v>6</v>
      </c>
      <c r="S10">
        <v>7</v>
      </c>
      <c r="U10">
        <v>6</v>
      </c>
      <c r="V10" s="85">
        <f t="shared" si="3"/>
        <v>6.3125</v>
      </c>
      <c r="X10" s="53"/>
      <c r="Y10" s="5" t="s">
        <v>39</v>
      </c>
      <c r="Z10" s="5"/>
      <c r="AA10" s="5"/>
      <c r="AB10" s="3"/>
    </row>
    <row r="11" spans="1:28" x14ac:dyDescent="0.25">
      <c r="A11" s="206">
        <f t="shared" si="6"/>
        <v>10</v>
      </c>
      <c r="B11">
        <v>5</v>
      </c>
      <c r="D11">
        <v>2</v>
      </c>
      <c r="E11">
        <v>4</v>
      </c>
      <c r="F11"/>
      <c r="G11"/>
      <c r="H11" s="87">
        <f>AVERAGE(B11:E11)</f>
        <v>3.6666666666666665</v>
      </c>
      <c r="I11">
        <v>3</v>
      </c>
      <c r="J11">
        <v>8</v>
      </c>
      <c r="K11" s="93">
        <f t="shared" si="4"/>
        <v>5.5</v>
      </c>
      <c r="L11" s="86">
        <f t="shared" si="5"/>
        <v>4.583333333333333</v>
      </c>
      <c r="M11">
        <v>4</v>
      </c>
      <c r="N11" s="83">
        <f t="shared" si="0"/>
        <v>4</v>
      </c>
      <c r="O11">
        <v>4</v>
      </c>
      <c r="P11">
        <v>4</v>
      </c>
      <c r="Q11" s="93">
        <f t="shared" si="1"/>
        <v>4</v>
      </c>
      <c r="R11" s="86">
        <f t="shared" si="2"/>
        <v>4</v>
      </c>
      <c r="S11">
        <v>6</v>
      </c>
      <c r="U11">
        <v>4</v>
      </c>
      <c r="V11" s="85">
        <f t="shared" si="3"/>
        <v>4.645833333333333</v>
      </c>
      <c r="W11" s="9"/>
      <c r="AA11"/>
      <c r="AB11" s="3"/>
    </row>
    <row r="12" spans="1:28" x14ac:dyDescent="0.25">
      <c r="A12" s="208">
        <f t="shared" si="6"/>
        <v>11</v>
      </c>
      <c r="B12">
        <v>10</v>
      </c>
      <c r="D12">
        <v>10</v>
      </c>
      <c r="E12">
        <v>9</v>
      </c>
      <c r="F12"/>
      <c r="G12">
        <v>7</v>
      </c>
      <c r="H12" s="87">
        <f>AVERAGE(B12:G12)</f>
        <v>9</v>
      </c>
      <c r="I12">
        <v>8</v>
      </c>
      <c r="K12" s="93">
        <f t="shared" si="4"/>
        <v>8</v>
      </c>
      <c r="L12" s="86">
        <f t="shared" si="5"/>
        <v>8.5</v>
      </c>
      <c r="M12">
        <v>8</v>
      </c>
      <c r="N12" s="83">
        <f t="shared" si="0"/>
        <v>8</v>
      </c>
      <c r="O12">
        <v>9</v>
      </c>
      <c r="P12">
        <v>7</v>
      </c>
      <c r="Q12" s="93">
        <f t="shared" si="1"/>
        <v>8</v>
      </c>
      <c r="R12" s="86">
        <f t="shared" si="2"/>
        <v>8</v>
      </c>
      <c r="S12">
        <v>7</v>
      </c>
      <c r="U12">
        <v>9</v>
      </c>
      <c r="V12" s="85">
        <f t="shared" si="3"/>
        <v>8.125</v>
      </c>
      <c r="X12" s="10" t="s">
        <v>0</v>
      </c>
      <c r="Y12" t="s">
        <v>43</v>
      </c>
      <c r="AA12"/>
      <c r="AB12" s="3"/>
    </row>
    <row r="13" spans="1:28" x14ac:dyDescent="0.25">
      <c r="A13" s="207">
        <f t="shared" si="6"/>
        <v>12</v>
      </c>
      <c r="B13">
        <v>8</v>
      </c>
      <c r="D13">
        <v>8</v>
      </c>
      <c r="E13">
        <v>8</v>
      </c>
      <c r="F13"/>
      <c r="G13"/>
      <c r="H13" s="87">
        <f>AVERAGE(B13:E13)</f>
        <v>8</v>
      </c>
      <c r="I13">
        <v>8</v>
      </c>
      <c r="K13" s="93">
        <f t="shared" si="4"/>
        <v>8</v>
      </c>
      <c r="L13" s="86">
        <f t="shared" si="5"/>
        <v>8</v>
      </c>
      <c r="M13">
        <v>8</v>
      </c>
      <c r="N13" s="83">
        <f t="shared" si="0"/>
        <v>8</v>
      </c>
      <c r="O13">
        <v>8</v>
      </c>
      <c r="P13">
        <v>7</v>
      </c>
      <c r="Q13" s="93">
        <f t="shared" si="1"/>
        <v>7.5</v>
      </c>
      <c r="R13" s="86">
        <f t="shared" si="2"/>
        <v>7.75</v>
      </c>
      <c r="S13">
        <v>7</v>
      </c>
      <c r="U13">
        <v>7</v>
      </c>
      <c r="V13" s="85">
        <f t="shared" si="3"/>
        <v>7.4375</v>
      </c>
      <c r="X13" s="10" t="s">
        <v>110</v>
      </c>
      <c r="Y13" t="s">
        <v>107</v>
      </c>
      <c r="Z13" s="17"/>
      <c r="AA13"/>
      <c r="AB13" s="3"/>
    </row>
    <row r="14" spans="1:28" x14ac:dyDescent="0.25">
      <c r="A14" s="208">
        <f t="shared" si="6"/>
        <v>13</v>
      </c>
      <c r="B14">
        <v>7</v>
      </c>
      <c r="D14">
        <v>7</v>
      </c>
      <c r="E14">
        <v>7</v>
      </c>
      <c r="F14"/>
      <c r="G14">
        <v>6</v>
      </c>
      <c r="H14" s="87">
        <f>AVERAGE(B14:G14)</f>
        <v>6.75</v>
      </c>
      <c r="I14">
        <v>8</v>
      </c>
      <c r="K14" s="93">
        <f t="shared" si="4"/>
        <v>8</v>
      </c>
      <c r="L14" s="86">
        <f t="shared" si="5"/>
        <v>7.375</v>
      </c>
      <c r="M14">
        <v>8</v>
      </c>
      <c r="N14" s="83">
        <f t="shared" si="0"/>
        <v>8</v>
      </c>
      <c r="O14">
        <v>9</v>
      </c>
      <c r="P14">
        <v>7</v>
      </c>
      <c r="Q14" s="93">
        <f t="shared" si="1"/>
        <v>8</v>
      </c>
      <c r="R14" s="86">
        <f t="shared" si="2"/>
        <v>8</v>
      </c>
      <c r="S14">
        <v>7</v>
      </c>
      <c r="U14">
        <v>8</v>
      </c>
      <c r="V14" s="85">
        <f t="shared" si="3"/>
        <v>7.59375</v>
      </c>
      <c r="X14" s="10" t="s">
        <v>1</v>
      </c>
      <c r="Y14" t="s">
        <v>44</v>
      </c>
      <c r="AA14"/>
      <c r="AB14" s="3"/>
    </row>
    <row r="15" spans="1:28" x14ac:dyDescent="0.25">
      <c r="A15" s="206">
        <f t="shared" si="6"/>
        <v>14</v>
      </c>
      <c r="B15">
        <v>5</v>
      </c>
      <c r="E15">
        <v>3</v>
      </c>
      <c r="F15"/>
      <c r="G15"/>
      <c r="H15" s="87">
        <f>AVERAGE(B15:E15)</f>
        <v>4</v>
      </c>
      <c r="K15" s="249"/>
      <c r="L15" s="86">
        <f t="shared" si="5"/>
        <v>4</v>
      </c>
      <c r="N15" s="249"/>
      <c r="Q15" s="249"/>
      <c r="R15" s="161"/>
      <c r="S15">
        <v>6</v>
      </c>
      <c r="V15" s="85">
        <f t="shared" si="3"/>
        <v>5</v>
      </c>
      <c r="X15" s="10" t="s">
        <v>2</v>
      </c>
      <c r="Y15" t="s">
        <v>52</v>
      </c>
      <c r="AA15"/>
      <c r="AB15" s="3"/>
    </row>
    <row r="16" spans="1:28" x14ac:dyDescent="0.25">
      <c r="A16" s="207">
        <f t="shared" si="6"/>
        <v>15</v>
      </c>
      <c r="B16">
        <v>8</v>
      </c>
      <c r="D16">
        <v>10</v>
      </c>
      <c r="E16">
        <v>9</v>
      </c>
      <c r="F16"/>
      <c r="G16">
        <v>8</v>
      </c>
      <c r="H16" s="87">
        <f>AVERAGE(B16:G16)</f>
        <v>8.75</v>
      </c>
      <c r="I16">
        <v>8</v>
      </c>
      <c r="K16" s="93">
        <f t="shared" si="4"/>
        <v>8</v>
      </c>
      <c r="L16" s="86">
        <f t="shared" si="5"/>
        <v>8.375</v>
      </c>
      <c r="M16">
        <v>7</v>
      </c>
      <c r="N16" s="83">
        <f t="shared" ref="N16:N47" si="7">AVERAGE(M16:M16)</f>
        <v>7</v>
      </c>
      <c r="O16">
        <v>8</v>
      </c>
      <c r="P16">
        <v>9</v>
      </c>
      <c r="Q16" s="93">
        <f t="shared" ref="Q16:Q47" si="8">AVERAGE(O16:P16)</f>
        <v>8.5</v>
      </c>
      <c r="R16" s="86">
        <f t="shared" ref="R16:R47" si="9">AVERAGE(N16,Q16)</f>
        <v>7.75</v>
      </c>
      <c r="S16">
        <v>9</v>
      </c>
      <c r="U16">
        <v>7</v>
      </c>
      <c r="V16" s="85">
        <f t="shared" si="3"/>
        <v>8.03125</v>
      </c>
      <c r="X16" s="10" t="s">
        <v>130</v>
      </c>
      <c r="Y16" s="216" t="s">
        <v>131</v>
      </c>
      <c r="AA16"/>
      <c r="AB16" s="3"/>
    </row>
    <row r="17" spans="1:28" x14ac:dyDescent="0.25">
      <c r="A17" s="208">
        <f t="shared" si="6"/>
        <v>16</v>
      </c>
      <c r="B17">
        <v>7</v>
      </c>
      <c r="D17">
        <v>8</v>
      </c>
      <c r="E17">
        <v>7</v>
      </c>
      <c r="F17"/>
      <c r="G17">
        <v>8</v>
      </c>
      <c r="H17" s="87">
        <f>AVERAGE(B17:G17)</f>
        <v>7.5</v>
      </c>
      <c r="I17">
        <v>6</v>
      </c>
      <c r="K17" s="93">
        <f t="shared" si="4"/>
        <v>6</v>
      </c>
      <c r="L17" s="86">
        <f t="shared" si="5"/>
        <v>6.75</v>
      </c>
      <c r="M17">
        <v>6</v>
      </c>
      <c r="N17" s="83">
        <f t="shared" si="7"/>
        <v>6</v>
      </c>
      <c r="O17">
        <v>7</v>
      </c>
      <c r="P17">
        <v>7</v>
      </c>
      <c r="Q17" s="93">
        <f t="shared" si="8"/>
        <v>7</v>
      </c>
      <c r="R17" s="86">
        <f t="shared" si="9"/>
        <v>6.5</v>
      </c>
      <c r="S17">
        <v>8</v>
      </c>
      <c r="U17">
        <v>8</v>
      </c>
      <c r="V17" s="85">
        <f t="shared" si="3"/>
        <v>7.3125</v>
      </c>
      <c r="X17" s="10" t="s">
        <v>13</v>
      </c>
      <c r="Y17" t="s">
        <v>57</v>
      </c>
      <c r="AA17"/>
      <c r="AB17" s="3"/>
    </row>
    <row r="18" spans="1:28" x14ac:dyDescent="0.25">
      <c r="A18" s="206">
        <f t="shared" si="6"/>
        <v>17</v>
      </c>
      <c r="B18">
        <v>7</v>
      </c>
      <c r="D18">
        <v>8</v>
      </c>
      <c r="E18">
        <v>8</v>
      </c>
      <c r="F18"/>
      <c r="G18">
        <v>6</v>
      </c>
      <c r="H18" s="87">
        <f>AVERAGE(B18:G18)</f>
        <v>7.25</v>
      </c>
      <c r="I18">
        <v>7</v>
      </c>
      <c r="J18">
        <v>8</v>
      </c>
      <c r="K18" s="93">
        <f t="shared" si="4"/>
        <v>7.5</v>
      </c>
      <c r="L18" s="86">
        <f t="shared" si="5"/>
        <v>7.375</v>
      </c>
      <c r="M18">
        <v>6</v>
      </c>
      <c r="N18" s="83">
        <f t="shared" si="7"/>
        <v>6</v>
      </c>
      <c r="O18">
        <v>7</v>
      </c>
      <c r="P18">
        <v>5</v>
      </c>
      <c r="Q18" s="93">
        <f t="shared" si="8"/>
        <v>6</v>
      </c>
      <c r="R18" s="86">
        <f t="shared" si="9"/>
        <v>6</v>
      </c>
      <c r="S18">
        <v>7</v>
      </c>
      <c r="U18">
        <v>5</v>
      </c>
      <c r="V18" s="85">
        <f t="shared" si="3"/>
        <v>6.34375</v>
      </c>
      <c r="X18" s="48" t="s">
        <v>95</v>
      </c>
      <c r="Y18" s="17" t="s">
        <v>96</v>
      </c>
      <c r="AA18"/>
      <c r="AB18" s="3"/>
    </row>
    <row r="19" spans="1:28" x14ac:dyDescent="0.25">
      <c r="A19" s="207">
        <f>A18+1</f>
        <v>18</v>
      </c>
      <c r="B19">
        <v>7</v>
      </c>
      <c r="D19">
        <v>8</v>
      </c>
      <c r="E19">
        <v>7</v>
      </c>
      <c r="F19">
        <v>5</v>
      </c>
      <c r="G19"/>
      <c r="H19" s="87">
        <f>AVERAGE(B19:F19)</f>
        <v>6.75</v>
      </c>
      <c r="I19">
        <v>7</v>
      </c>
      <c r="K19" s="93">
        <f t="shared" si="4"/>
        <v>7</v>
      </c>
      <c r="L19" s="86">
        <f t="shared" si="5"/>
        <v>6.875</v>
      </c>
      <c r="M19">
        <v>6</v>
      </c>
      <c r="N19" s="83">
        <f t="shared" si="7"/>
        <v>6</v>
      </c>
      <c r="O19">
        <v>7</v>
      </c>
      <c r="P19">
        <v>7</v>
      </c>
      <c r="Q19" s="93">
        <f t="shared" si="8"/>
        <v>7</v>
      </c>
      <c r="R19" s="86">
        <f t="shared" si="9"/>
        <v>6.5</v>
      </c>
      <c r="S19">
        <v>8</v>
      </c>
      <c r="U19">
        <v>6</v>
      </c>
      <c r="V19" s="85">
        <f t="shared" si="3"/>
        <v>6.84375</v>
      </c>
      <c r="X19" s="10" t="s">
        <v>5</v>
      </c>
      <c r="Y19" t="s">
        <v>47</v>
      </c>
      <c r="AA19"/>
      <c r="AB19" s="3"/>
    </row>
    <row r="20" spans="1:28" x14ac:dyDescent="0.25">
      <c r="A20" s="207">
        <f>A19+1</f>
        <v>19</v>
      </c>
      <c r="B20">
        <v>9</v>
      </c>
      <c r="D20">
        <v>10</v>
      </c>
      <c r="E20">
        <v>8</v>
      </c>
      <c r="F20"/>
      <c r="G20">
        <v>9</v>
      </c>
      <c r="H20" s="87">
        <f>AVERAGE(B20:G20)</f>
        <v>9</v>
      </c>
      <c r="I20">
        <v>9</v>
      </c>
      <c r="K20" s="93">
        <f t="shared" si="4"/>
        <v>9</v>
      </c>
      <c r="L20" s="86">
        <f t="shared" si="5"/>
        <v>9</v>
      </c>
      <c r="M20">
        <v>9</v>
      </c>
      <c r="N20" s="83">
        <f t="shared" si="7"/>
        <v>9</v>
      </c>
      <c r="O20">
        <v>9</v>
      </c>
      <c r="P20">
        <v>8</v>
      </c>
      <c r="Q20" s="93">
        <f t="shared" si="8"/>
        <v>8.5</v>
      </c>
      <c r="R20" s="86">
        <f t="shared" si="9"/>
        <v>8.75</v>
      </c>
      <c r="S20">
        <v>9</v>
      </c>
      <c r="U20">
        <v>9</v>
      </c>
      <c r="V20" s="85">
        <f t="shared" si="3"/>
        <v>8.9375</v>
      </c>
      <c r="X20" s="10" t="s">
        <v>108</v>
      </c>
      <c r="Y20" t="s">
        <v>109</v>
      </c>
      <c r="Z20" s="18"/>
      <c r="AA20" s="5"/>
      <c r="AB20" s="3"/>
    </row>
    <row r="21" spans="1:28" x14ac:dyDescent="0.25">
      <c r="A21" s="206">
        <f t="shared" si="6"/>
        <v>20</v>
      </c>
      <c r="B21">
        <v>7</v>
      </c>
      <c r="D21">
        <v>9</v>
      </c>
      <c r="E21">
        <v>6</v>
      </c>
      <c r="F21"/>
      <c r="G21">
        <v>6</v>
      </c>
      <c r="H21" s="87">
        <f>AVERAGE(B21:G21)</f>
        <v>7</v>
      </c>
      <c r="I21">
        <v>5</v>
      </c>
      <c r="J21">
        <v>9</v>
      </c>
      <c r="K21" s="93">
        <f t="shared" si="4"/>
        <v>7</v>
      </c>
      <c r="L21" s="86">
        <f t="shared" si="5"/>
        <v>7</v>
      </c>
      <c r="M21">
        <v>7</v>
      </c>
      <c r="N21" s="83">
        <f t="shared" si="7"/>
        <v>7</v>
      </c>
      <c r="O21">
        <v>7</v>
      </c>
      <c r="P21">
        <v>6</v>
      </c>
      <c r="Q21" s="93">
        <f t="shared" si="8"/>
        <v>6.5</v>
      </c>
      <c r="R21" s="86">
        <f t="shared" si="9"/>
        <v>6.75</v>
      </c>
      <c r="S21">
        <v>7</v>
      </c>
      <c r="U21">
        <v>7</v>
      </c>
      <c r="V21" s="85">
        <f t="shared" si="3"/>
        <v>6.9375</v>
      </c>
      <c r="X21" s="48" t="s">
        <v>5</v>
      </c>
      <c r="Y21" s="17" t="s">
        <v>47</v>
      </c>
      <c r="AA21"/>
      <c r="AB21" s="3"/>
    </row>
    <row r="22" spans="1:28" x14ac:dyDescent="0.25">
      <c r="A22" s="207">
        <f t="shared" si="6"/>
        <v>21</v>
      </c>
      <c r="B22">
        <v>5</v>
      </c>
      <c r="D22">
        <v>8</v>
      </c>
      <c r="E22">
        <v>5</v>
      </c>
      <c r="F22"/>
      <c r="G22"/>
      <c r="H22" s="87">
        <f>AVERAGE(B22:E22)</f>
        <v>6</v>
      </c>
      <c r="I22">
        <v>5</v>
      </c>
      <c r="K22" s="93">
        <f t="shared" si="4"/>
        <v>5</v>
      </c>
      <c r="L22" s="86">
        <f t="shared" si="5"/>
        <v>5.5</v>
      </c>
      <c r="M22">
        <v>5</v>
      </c>
      <c r="N22" s="83">
        <f t="shared" si="7"/>
        <v>5</v>
      </c>
      <c r="O22">
        <v>5</v>
      </c>
      <c r="P22">
        <v>5</v>
      </c>
      <c r="Q22" s="93">
        <f t="shared" si="8"/>
        <v>5</v>
      </c>
      <c r="R22" s="86">
        <f t="shared" si="9"/>
        <v>5</v>
      </c>
      <c r="S22">
        <v>7</v>
      </c>
      <c r="U22">
        <v>4</v>
      </c>
      <c r="V22" s="85">
        <f t="shared" si="3"/>
        <v>5.375</v>
      </c>
      <c r="X22" s="48" t="s">
        <v>94</v>
      </c>
      <c r="Y22" s="17" t="s">
        <v>91</v>
      </c>
      <c r="Z22" s="27"/>
      <c r="AA22" s="27"/>
      <c r="AB22" s="35"/>
    </row>
    <row r="23" spans="1:28" x14ac:dyDescent="0.25">
      <c r="A23" s="208">
        <f t="shared" si="6"/>
        <v>22</v>
      </c>
      <c r="B23">
        <v>7</v>
      </c>
      <c r="D23">
        <v>8</v>
      </c>
      <c r="E23">
        <v>5</v>
      </c>
      <c r="F23"/>
      <c r="G23"/>
      <c r="H23" s="87">
        <f>AVERAGE(B23:E23)</f>
        <v>6.666666666666667</v>
      </c>
      <c r="I23">
        <v>6</v>
      </c>
      <c r="K23" s="93">
        <f t="shared" si="4"/>
        <v>6</v>
      </c>
      <c r="L23" s="86">
        <f t="shared" si="5"/>
        <v>6.3333333333333339</v>
      </c>
      <c r="M23">
        <v>6</v>
      </c>
      <c r="N23" s="83">
        <f t="shared" si="7"/>
        <v>6</v>
      </c>
      <c r="O23">
        <v>8</v>
      </c>
      <c r="P23">
        <v>6</v>
      </c>
      <c r="Q23" s="93">
        <f t="shared" si="8"/>
        <v>7</v>
      </c>
      <c r="R23" s="86">
        <f t="shared" si="9"/>
        <v>6.5</v>
      </c>
      <c r="S23">
        <v>7</v>
      </c>
      <c r="U23">
        <v>7</v>
      </c>
      <c r="V23" s="85">
        <f t="shared" si="3"/>
        <v>6.7083333333333339</v>
      </c>
      <c r="X23" s="10" t="s">
        <v>3</v>
      </c>
      <c r="Y23" t="s">
        <v>45</v>
      </c>
      <c r="AA23"/>
      <c r="AB23" s="3"/>
    </row>
    <row r="24" spans="1:28" x14ac:dyDescent="0.25">
      <c r="A24" s="206">
        <f t="shared" si="6"/>
        <v>23</v>
      </c>
      <c r="B24">
        <v>8</v>
      </c>
      <c r="D24">
        <v>10</v>
      </c>
      <c r="E24">
        <v>10</v>
      </c>
      <c r="F24"/>
      <c r="G24">
        <v>7</v>
      </c>
      <c r="H24" s="87">
        <f>AVERAGE(B24:G24)</f>
        <v>8.75</v>
      </c>
      <c r="I24">
        <v>8</v>
      </c>
      <c r="J24">
        <v>8</v>
      </c>
      <c r="K24" s="93">
        <f t="shared" si="4"/>
        <v>8</v>
      </c>
      <c r="L24" s="86">
        <f t="shared" si="5"/>
        <v>8.375</v>
      </c>
      <c r="M24">
        <v>7</v>
      </c>
      <c r="N24" s="83">
        <f t="shared" si="7"/>
        <v>7</v>
      </c>
      <c r="O24">
        <v>8</v>
      </c>
      <c r="P24">
        <v>8</v>
      </c>
      <c r="Q24" s="93">
        <f t="shared" si="8"/>
        <v>8</v>
      </c>
      <c r="R24" s="86">
        <f t="shared" si="9"/>
        <v>7.5</v>
      </c>
      <c r="S24">
        <v>7</v>
      </c>
      <c r="U24">
        <v>7</v>
      </c>
      <c r="V24" s="85">
        <f t="shared" si="3"/>
        <v>7.46875</v>
      </c>
      <c r="X24" s="48" t="s">
        <v>97</v>
      </c>
      <c r="Y24" s="17" t="s">
        <v>98</v>
      </c>
      <c r="Z24" s="27"/>
      <c r="AA24" s="27"/>
      <c r="AB24" s="35"/>
    </row>
    <row r="25" spans="1:28" x14ac:dyDescent="0.25">
      <c r="A25" s="207">
        <f t="shared" si="6"/>
        <v>24</v>
      </c>
      <c r="B25">
        <v>9</v>
      </c>
      <c r="D25">
        <v>10</v>
      </c>
      <c r="E25">
        <v>10</v>
      </c>
      <c r="F25"/>
      <c r="G25">
        <v>8</v>
      </c>
      <c r="H25" s="87">
        <f>AVERAGE(B25:G25)</f>
        <v>9.25</v>
      </c>
      <c r="I25">
        <v>9</v>
      </c>
      <c r="K25" s="93">
        <f t="shared" si="4"/>
        <v>9</v>
      </c>
      <c r="L25" s="86">
        <f t="shared" si="5"/>
        <v>9.125</v>
      </c>
      <c r="M25">
        <v>9</v>
      </c>
      <c r="N25" s="83">
        <f t="shared" si="7"/>
        <v>9</v>
      </c>
      <c r="O25">
        <v>9</v>
      </c>
      <c r="P25">
        <v>9</v>
      </c>
      <c r="Q25" s="93">
        <f t="shared" si="8"/>
        <v>9</v>
      </c>
      <c r="R25" s="86">
        <f t="shared" si="9"/>
        <v>9</v>
      </c>
      <c r="S25">
        <v>8</v>
      </c>
      <c r="U25">
        <v>8</v>
      </c>
      <c r="V25" s="85">
        <f t="shared" si="3"/>
        <v>8.53125</v>
      </c>
      <c r="X25" s="10" t="s">
        <v>4</v>
      </c>
      <c r="Y25" t="s">
        <v>46</v>
      </c>
      <c r="AA25"/>
      <c r="AB25" s="3"/>
    </row>
    <row r="26" spans="1:28" x14ac:dyDescent="0.25">
      <c r="A26" s="206">
        <f t="shared" si="6"/>
        <v>25</v>
      </c>
      <c r="B26">
        <v>9</v>
      </c>
      <c r="D26">
        <v>8</v>
      </c>
      <c r="E26">
        <v>10</v>
      </c>
      <c r="F26"/>
      <c r="G26">
        <v>10</v>
      </c>
      <c r="H26" s="87">
        <f>AVERAGE(B26:G26)</f>
        <v>9.25</v>
      </c>
      <c r="I26">
        <v>7</v>
      </c>
      <c r="J26">
        <v>9</v>
      </c>
      <c r="K26" s="93">
        <f t="shared" si="4"/>
        <v>8</v>
      </c>
      <c r="L26" s="86">
        <f t="shared" si="5"/>
        <v>8.625</v>
      </c>
      <c r="M26">
        <v>8</v>
      </c>
      <c r="N26" s="83">
        <f t="shared" si="7"/>
        <v>8</v>
      </c>
      <c r="O26">
        <v>9</v>
      </c>
      <c r="P26">
        <v>8</v>
      </c>
      <c r="Q26" s="93">
        <f t="shared" si="8"/>
        <v>8.5</v>
      </c>
      <c r="R26" s="86">
        <f t="shared" si="9"/>
        <v>8.25</v>
      </c>
      <c r="S26">
        <v>7</v>
      </c>
      <c r="U26">
        <v>7</v>
      </c>
      <c r="V26" s="85">
        <f t="shared" si="3"/>
        <v>7.71875</v>
      </c>
      <c r="X26" s="10" t="s">
        <v>9</v>
      </c>
      <c r="Y26" t="s">
        <v>50</v>
      </c>
      <c r="AA26"/>
      <c r="AB26" s="3"/>
    </row>
    <row r="27" spans="1:28" x14ac:dyDescent="0.25">
      <c r="A27" s="214">
        <f t="shared" si="6"/>
        <v>26</v>
      </c>
      <c r="B27">
        <v>8</v>
      </c>
      <c r="D27">
        <v>9</v>
      </c>
      <c r="E27">
        <v>9</v>
      </c>
      <c r="F27"/>
      <c r="G27">
        <v>6</v>
      </c>
      <c r="H27" s="87">
        <f>AVERAGE(B27:G27)</f>
        <v>8</v>
      </c>
      <c r="I27">
        <v>9</v>
      </c>
      <c r="J27">
        <v>9</v>
      </c>
      <c r="K27" s="93">
        <f t="shared" si="4"/>
        <v>9</v>
      </c>
      <c r="L27" s="86">
        <f t="shared" si="5"/>
        <v>8.5</v>
      </c>
      <c r="M27">
        <v>7</v>
      </c>
      <c r="N27" s="83">
        <f t="shared" si="7"/>
        <v>7</v>
      </c>
      <c r="O27">
        <v>9</v>
      </c>
      <c r="P27">
        <v>7</v>
      </c>
      <c r="Q27" s="93">
        <f t="shared" si="8"/>
        <v>8</v>
      </c>
      <c r="R27" s="86">
        <f t="shared" si="9"/>
        <v>7.5</v>
      </c>
      <c r="S27">
        <v>8</v>
      </c>
      <c r="U27">
        <v>6</v>
      </c>
      <c r="V27" s="85">
        <f t="shared" si="3"/>
        <v>7.5</v>
      </c>
      <c r="X27" s="48" t="s">
        <v>99</v>
      </c>
      <c r="Y27" s="17" t="s">
        <v>100</v>
      </c>
      <c r="Z27" s="27"/>
      <c r="AA27" s="27"/>
      <c r="AB27" s="35"/>
    </row>
    <row r="28" spans="1:28" x14ac:dyDescent="0.25">
      <c r="A28" s="208">
        <f t="shared" si="6"/>
        <v>27</v>
      </c>
      <c r="B28">
        <v>8</v>
      </c>
      <c r="D28">
        <v>8</v>
      </c>
      <c r="E28">
        <v>9</v>
      </c>
      <c r="F28"/>
      <c r="G28"/>
      <c r="H28" s="87">
        <f>AVERAGE(B28:E28)</f>
        <v>8.3333333333333339</v>
      </c>
      <c r="I28">
        <v>6</v>
      </c>
      <c r="K28" s="93">
        <f t="shared" si="4"/>
        <v>6</v>
      </c>
      <c r="L28" s="86">
        <f t="shared" si="5"/>
        <v>7.166666666666667</v>
      </c>
      <c r="M28">
        <v>7</v>
      </c>
      <c r="N28" s="83">
        <f t="shared" si="7"/>
        <v>7</v>
      </c>
      <c r="O28">
        <v>7</v>
      </c>
      <c r="P28">
        <v>7</v>
      </c>
      <c r="Q28" s="93">
        <f t="shared" si="8"/>
        <v>7</v>
      </c>
      <c r="R28" s="86">
        <f t="shared" si="9"/>
        <v>7</v>
      </c>
      <c r="S28">
        <v>7</v>
      </c>
      <c r="U28">
        <v>6</v>
      </c>
      <c r="V28" s="85">
        <f t="shared" si="3"/>
        <v>6.791666666666667</v>
      </c>
      <c r="X28" s="48" t="s">
        <v>93</v>
      </c>
      <c r="Y28" s="17" t="s">
        <v>92</v>
      </c>
      <c r="Z28" s="27"/>
      <c r="AA28" s="27"/>
      <c r="AB28" s="35"/>
    </row>
    <row r="29" spans="1:28" x14ac:dyDescent="0.25">
      <c r="A29" s="208">
        <f t="shared" si="6"/>
        <v>28</v>
      </c>
      <c r="B29">
        <v>8</v>
      </c>
      <c r="D29">
        <v>7</v>
      </c>
      <c r="E29">
        <v>8</v>
      </c>
      <c r="F29"/>
      <c r="G29"/>
      <c r="H29" s="87">
        <f>AVERAGE(B29:E29)</f>
        <v>7.666666666666667</v>
      </c>
      <c r="I29">
        <v>7</v>
      </c>
      <c r="K29" s="93">
        <f t="shared" si="4"/>
        <v>7</v>
      </c>
      <c r="L29" s="86">
        <f t="shared" si="5"/>
        <v>7.3333333333333339</v>
      </c>
      <c r="M29">
        <v>8</v>
      </c>
      <c r="N29" s="83">
        <f t="shared" si="7"/>
        <v>8</v>
      </c>
      <c r="O29">
        <v>7</v>
      </c>
      <c r="P29">
        <v>7</v>
      </c>
      <c r="Q29" s="93">
        <f t="shared" si="8"/>
        <v>7</v>
      </c>
      <c r="R29" s="86">
        <f t="shared" si="9"/>
        <v>7.5</v>
      </c>
      <c r="S29">
        <v>8</v>
      </c>
      <c r="U29">
        <v>8</v>
      </c>
      <c r="V29" s="85">
        <f t="shared" si="3"/>
        <v>7.7083333333333339</v>
      </c>
      <c r="X29" s="10" t="s">
        <v>111</v>
      </c>
      <c r="Y29" t="s">
        <v>48</v>
      </c>
      <c r="AA29"/>
      <c r="AB29" s="3"/>
    </row>
    <row r="30" spans="1:28" x14ac:dyDescent="0.25">
      <c r="A30" s="208">
        <f t="shared" si="6"/>
        <v>29</v>
      </c>
      <c r="B30">
        <v>8</v>
      </c>
      <c r="D30">
        <v>9</v>
      </c>
      <c r="E30">
        <v>9</v>
      </c>
      <c r="F30"/>
      <c r="G30"/>
      <c r="H30" s="87">
        <f>AVERAGE(B30:E30)</f>
        <v>8.6666666666666661</v>
      </c>
      <c r="I30">
        <v>7</v>
      </c>
      <c r="K30" s="93">
        <f t="shared" si="4"/>
        <v>7</v>
      </c>
      <c r="L30" s="86">
        <f t="shared" si="5"/>
        <v>7.833333333333333</v>
      </c>
      <c r="M30">
        <v>8</v>
      </c>
      <c r="N30" s="83">
        <f t="shared" si="7"/>
        <v>8</v>
      </c>
      <c r="O30">
        <v>8</v>
      </c>
      <c r="P30">
        <v>7</v>
      </c>
      <c r="Q30" s="93">
        <f t="shared" si="8"/>
        <v>7.5</v>
      </c>
      <c r="R30" s="86">
        <f t="shared" si="9"/>
        <v>7.75</v>
      </c>
      <c r="S30">
        <v>8</v>
      </c>
      <c r="U30">
        <v>8</v>
      </c>
      <c r="V30" s="85">
        <f t="shared" si="3"/>
        <v>7.895833333333333</v>
      </c>
      <c r="X30" s="10" t="s">
        <v>101</v>
      </c>
      <c r="Y30" t="s">
        <v>102</v>
      </c>
      <c r="Z30" s="17"/>
      <c r="AA30"/>
      <c r="AB30" s="3"/>
    </row>
    <row r="31" spans="1:28" x14ac:dyDescent="0.25">
      <c r="A31" s="208">
        <f t="shared" si="6"/>
        <v>30</v>
      </c>
      <c r="B31">
        <v>9</v>
      </c>
      <c r="D31">
        <v>10</v>
      </c>
      <c r="E31" s="5">
        <v>10</v>
      </c>
      <c r="F31" s="5"/>
      <c r="G31" s="7">
        <v>10</v>
      </c>
      <c r="H31" s="87">
        <f>AVERAGE(B31:G31)</f>
        <v>9.75</v>
      </c>
      <c r="I31">
        <v>10</v>
      </c>
      <c r="K31" s="93">
        <f t="shared" si="4"/>
        <v>10</v>
      </c>
      <c r="L31" s="86">
        <f t="shared" si="5"/>
        <v>9.875</v>
      </c>
      <c r="M31">
        <v>9</v>
      </c>
      <c r="N31" s="83">
        <f t="shared" si="7"/>
        <v>9</v>
      </c>
      <c r="O31">
        <v>9</v>
      </c>
      <c r="P31">
        <v>9</v>
      </c>
      <c r="Q31" s="93">
        <f t="shared" si="8"/>
        <v>9</v>
      </c>
      <c r="R31" s="86">
        <f t="shared" si="9"/>
        <v>9</v>
      </c>
      <c r="S31">
        <v>9</v>
      </c>
      <c r="U31">
        <v>9</v>
      </c>
      <c r="V31" s="85">
        <f t="shared" si="3"/>
        <v>9.21875</v>
      </c>
      <c r="X31" s="10" t="s">
        <v>8</v>
      </c>
      <c r="Y31" t="s">
        <v>53</v>
      </c>
      <c r="AA31"/>
      <c r="AB31" s="3"/>
    </row>
    <row r="32" spans="1:28" x14ac:dyDescent="0.25">
      <c r="A32" s="214">
        <f t="shared" si="6"/>
        <v>31</v>
      </c>
      <c r="B32" s="2">
        <v>9</v>
      </c>
      <c r="C32" s="5"/>
      <c r="D32" s="5">
        <v>10</v>
      </c>
      <c r="E32" s="7">
        <v>9</v>
      </c>
      <c r="F32" s="7"/>
      <c r="G32" s="7">
        <v>9</v>
      </c>
      <c r="H32" s="87">
        <f>AVERAGE(B32:G32)</f>
        <v>9.25</v>
      </c>
      <c r="I32" s="5">
        <v>9</v>
      </c>
      <c r="J32" s="7">
        <v>9</v>
      </c>
      <c r="K32" s="93">
        <f t="shared" si="4"/>
        <v>9</v>
      </c>
      <c r="L32" s="86">
        <f t="shared" si="5"/>
        <v>9.125</v>
      </c>
      <c r="M32" s="5">
        <v>9</v>
      </c>
      <c r="N32" s="83">
        <f t="shared" si="7"/>
        <v>9</v>
      </c>
      <c r="O32" s="5">
        <v>9</v>
      </c>
      <c r="P32" s="5">
        <v>9</v>
      </c>
      <c r="Q32" s="93">
        <f t="shared" si="8"/>
        <v>9</v>
      </c>
      <c r="R32" s="86">
        <f t="shared" si="9"/>
        <v>9</v>
      </c>
      <c r="S32" s="5">
        <v>9</v>
      </c>
      <c r="T32" s="5"/>
      <c r="U32" s="5">
        <v>8</v>
      </c>
      <c r="V32" s="85">
        <f t="shared" si="3"/>
        <v>8.78125</v>
      </c>
      <c r="X32" s="51" t="s">
        <v>42</v>
      </c>
      <c r="Y32" s="52" t="s">
        <v>41</v>
      </c>
      <c r="Z32" s="41"/>
      <c r="AA32" s="41"/>
      <c r="AB32" s="42"/>
    </row>
    <row r="33" spans="1:22" x14ac:dyDescent="0.25">
      <c r="A33" s="207">
        <f t="shared" si="6"/>
        <v>32</v>
      </c>
      <c r="B33" s="190">
        <v>5</v>
      </c>
      <c r="D33" s="7">
        <v>5</v>
      </c>
      <c r="E33" s="7">
        <v>5</v>
      </c>
      <c r="F33" s="7"/>
      <c r="G33" s="7"/>
      <c r="H33" s="87">
        <f>AVERAGE(B33:E33)</f>
        <v>5</v>
      </c>
      <c r="I33" s="7">
        <v>5</v>
      </c>
      <c r="J33" s="7"/>
      <c r="K33" s="93">
        <f t="shared" si="4"/>
        <v>5</v>
      </c>
      <c r="L33" s="86">
        <f t="shared" si="5"/>
        <v>5</v>
      </c>
      <c r="M33" s="7">
        <v>5</v>
      </c>
      <c r="N33" s="83">
        <f t="shared" si="7"/>
        <v>5</v>
      </c>
      <c r="O33" s="7">
        <v>5</v>
      </c>
      <c r="P33" s="7">
        <v>5</v>
      </c>
      <c r="Q33" s="93">
        <f t="shared" si="8"/>
        <v>5</v>
      </c>
      <c r="R33" s="86">
        <f t="shared" si="9"/>
        <v>5</v>
      </c>
      <c r="S33" s="7">
        <v>7</v>
      </c>
      <c r="U33" s="7">
        <v>5</v>
      </c>
      <c r="V33" s="85">
        <f t="shared" si="3"/>
        <v>5.5</v>
      </c>
    </row>
    <row r="34" spans="1:22" x14ac:dyDescent="0.25">
      <c r="A34" s="207">
        <f t="shared" si="6"/>
        <v>33</v>
      </c>
      <c r="B34" s="190">
        <v>9</v>
      </c>
      <c r="D34" s="7">
        <v>10</v>
      </c>
      <c r="E34" s="7">
        <v>8</v>
      </c>
      <c r="F34" s="7"/>
      <c r="G34" s="7"/>
      <c r="H34" s="87">
        <f>AVERAGE(B34:E34)</f>
        <v>9</v>
      </c>
      <c r="I34" s="7">
        <v>9</v>
      </c>
      <c r="K34" s="93">
        <f t="shared" si="4"/>
        <v>9</v>
      </c>
      <c r="L34" s="86">
        <f t="shared" si="5"/>
        <v>9</v>
      </c>
      <c r="M34" s="7">
        <v>8</v>
      </c>
      <c r="N34" s="83">
        <f t="shared" si="7"/>
        <v>8</v>
      </c>
      <c r="O34" s="7">
        <v>9</v>
      </c>
      <c r="P34" s="7">
        <v>8</v>
      </c>
      <c r="Q34" s="93">
        <f t="shared" si="8"/>
        <v>8.5</v>
      </c>
      <c r="R34" s="86">
        <f t="shared" si="9"/>
        <v>8.25</v>
      </c>
      <c r="S34" s="7">
        <v>7</v>
      </c>
      <c r="U34" s="7">
        <v>8</v>
      </c>
      <c r="V34" s="85">
        <f t="shared" ref="V34:V65" si="10">AVERAGE(L34,R34,S34:U34)</f>
        <v>8.0625</v>
      </c>
    </row>
    <row r="35" spans="1:22" ht="15.75" thickBot="1" x14ac:dyDescent="0.3">
      <c r="A35" s="215">
        <f t="shared" si="6"/>
        <v>34</v>
      </c>
      <c r="B35" s="209">
        <v>8</v>
      </c>
      <c r="C35" s="210"/>
      <c r="D35" s="209">
        <v>7</v>
      </c>
      <c r="E35" s="209">
        <v>9</v>
      </c>
      <c r="F35" s="209"/>
      <c r="G35" s="209">
        <v>7</v>
      </c>
      <c r="H35" s="196">
        <f>AVERAGE(B35:G35)</f>
        <v>7.75</v>
      </c>
      <c r="I35" s="209">
        <v>6</v>
      </c>
      <c r="J35" s="210">
        <v>9</v>
      </c>
      <c r="K35" s="212">
        <f t="shared" si="4"/>
        <v>7.5</v>
      </c>
      <c r="L35" s="197">
        <f t="shared" si="5"/>
        <v>7.625</v>
      </c>
      <c r="M35" s="209">
        <v>7</v>
      </c>
      <c r="N35" s="211">
        <f t="shared" si="7"/>
        <v>7</v>
      </c>
      <c r="O35" s="209">
        <v>7</v>
      </c>
      <c r="P35" s="209">
        <v>6</v>
      </c>
      <c r="Q35" s="212">
        <f t="shared" si="8"/>
        <v>6.5</v>
      </c>
      <c r="R35" s="197">
        <f t="shared" si="9"/>
        <v>6.75</v>
      </c>
      <c r="S35" s="209">
        <v>6</v>
      </c>
      <c r="T35" s="210"/>
      <c r="U35" s="209">
        <v>6</v>
      </c>
      <c r="V35" s="213">
        <f t="shared" si="10"/>
        <v>6.59375</v>
      </c>
    </row>
    <row r="36" spans="1:22" x14ac:dyDescent="0.25">
      <c r="A36" s="206">
        <f t="shared" si="6"/>
        <v>35</v>
      </c>
      <c r="B36" s="7">
        <v>5</v>
      </c>
      <c r="C36">
        <v>8</v>
      </c>
      <c r="D36" s="7">
        <v>6</v>
      </c>
      <c r="E36" s="7">
        <v>4</v>
      </c>
      <c r="F36" s="7"/>
      <c r="G36" s="7"/>
      <c r="H36" s="87">
        <f>AVERAGE(B36:E36)</f>
        <v>5.75</v>
      </c>
      <c r="I36" s="7">
        <v>5</v>
      </c>
      <c r="J36">
        <v>8</v>
      </c>
      <c r="K36" s="93">
        <f t="shared" si="4"/>
        <v>6.5</v>
      </c>
      <c r="L36" s="86">
        <f t="shared" si="5"/>
        <v>6.125</v>
      </c>
      <c r="M36" s="7">
        <v>5</v>
      </c>
      <c r="N36" s="83">
        <f t="shared" si="7"/>
        <v>5</v>
      </c>
      <c r="O36" s="7">
        <v>6</v>
      </c>
      <c r="P36" s="7">
        <v>7</v>
      </c>
      <c r="Q36" s="93">
        <f t="shared" si="8"/>
        <v>6.5</v>
      </c>
      <c r="R36" s="86">
        <f t="shared" si="9"/>
        <v>5.75</v>
      </c>
      <c r="S36" s="7">
        <v>7</v>
      </c>
      <c r="U36" s="7">
        <v>6</v>
      </c>
      <c r="V36" s="85">
        <f t="shared" si="10"/>
        <v>6.21875</v>
      </c>
    </row>
    <row r="37" spans="1:22" x14ac:dyDescent="0.25">
      <c r="A37" s="214">
        <f t="shared" si="6"/>
        <v>36</v>
      </c>
      <c r="B37" s="7">
        <v>4</v>
      </c>
      <c r="D37" s="7">
        <v>2</v>
      </c>
      <c r="E37" s="7">
        <v>5</v>
      </c>
      <c r="F37" s="7"/>
      <c r="G37" s="7"/>
      <c r="H37" s="87">
        <f>AVERAGE(B37:E37)</f>
        <v>3.6666666666666665</v>
      </c>
      <c r="I37" s="7">
        <v>5</v>
      </c>
      <c r="J37">
        <v>5</v>
      </c>
      <c r="K37" s="93">
        <f t="shared" si="4"/>
        <v>5</v>
      </c>
      <c r="L37" s="86">
        <f t="shared" si="5"/>
        <v>4.333333333333333</v>
      </c>
      <c r="M37" s="7">
        <v>5</v>
      </c>
      <c r="N37" s="83">
        <f t="shared" si="7"/>
        <v>5</v>
      </c>
      <c r="O37" s="7">
        <v>6</v>
      </c>
      <c r="P37" s="7">
        <v>4</v>
      </c>
      <c r="Q37" s="93">
        <f t="shared" si="8"/>
        <v>5</v>
      </c>
      <c r="R37" s="86">
        <f t="shared" si="9"/>
        <v>5</v>
      </c>
      <c r="S37" s="7">
        <v>7</v>
      </c>
      <c r="U37" s="7">
        <v>4</v>
      </c>
      <c r="V37" s="85">
        <f t="shared" si="10"/>
        <v>5.083333333333333</v>
      </c>
    </row>
    <row r="38" spans="1:22" x14ac:dyDescent="0.25">
      <c r="A38" s="214">
        <f t="shared" si="6"/>
        <v>37</v>
      </c>
      <c r="B38" s="7">
        <v>4</v>
      </c>
      <c r="C38">
        <v>8</v>
      </c>
      <c r="D38" s="7">
        <v>7</v>
      </c>
      <c r="E38" s="7">
        <v>4</v>
      </c>
      <c r="F38" s="7">
        <v>6</v>
      </c>
      <c r="G38" s="7"/>
      <c r="H38" s="87">
        <f>AVERAGE(B38:F38)</f>
        <v>5.8</v>
      </c>
      <c r="I38" s="7">
        <v>5</v>
      </c>
      <c r="J38">
        <v>6</v>
      </c>
      <c r="K38" s="93">
        <f t="shared" si="4"/>
        <v>5.5</v>
      </c>
      <c r="L38" s="86">
        <f t="shared" si="5"/>
        <v>5.65</v>
      </c>
      <c r="M38" s="7">
        <v>5</v>
      </c>
      <c r="N38" s="83">
        <f t="shared" si="7"/>
        <v>5</v>
      </c>
      <c r="O38" s="7">
        <v>6</v>
      </c>
      <c r="P38" s="7">
        <v>4</v>
      </c>
      <c r="Q38" s="93">
        <f t="shared" si="8"/>
        <v>5</v>
      </c>
      <c r="R38" s="86">
        <f t="shared" si="9"/>
        <v>5</v>
      </c>
      <c r="S38" s="7">
        <v>7</v>
      </c>
      <c r="U38" s="7">
        <v>5</v>
      </c>
      <c r="V38" s="85">
        <f t="shared" si="10"/>
        <v>5.6624999999999996</v>
      </c>
    </row>
    <row r="39" spans="1:22" x14ac:dyDescent="0.25">
      <c r="A39" s="214">
        <f t="shared" si="6"/>
        <v>38</v>
      </c>
      <c r="B39" s="7">
        <v>5</v>
      </c>
      <c r="D39" s="7">
        <v>8</v>
      </c>
      <c r="E39" s="7">
        <v>5</v>
      </c>
      <c r="F39" s="7"/>
      <c r="G39" s="7"/>
      <c r="H39" s="87">
        <f>AVERAGE(B39:E39)</f>
        <v>6</v>
      </c>
      <c r="I39" s="7">
        <v>6</v>
      </c>
      <c r="J39">
        <v>7</v>
      </c>
      <c r="K39" s="93">
        <f t="shared" si="4"/>
        <v>6.5</v>
      </c>
      <c r="L39" s="86">
        <f t="shared" si="5"/>
        <v>6.25</v>
      </c>
      <c r="M39" s="7">
        <v>7</v>
      </c>
      <c r="N39" s="83">
        <f t="shared" si="7"/>
        <v>7</v>
      </c>
      <c r="O39" s="7">
        <v>8</v>
      </c>
      <c r="P39" s="7">
        <v>7</v>
      </c>
      <c r="Q39" s="93">
        <f t="shared" si="8"/>
        <v>7.5</v>
      </c>
      <c r="R39" s="86">
        <f t="shared" si="9"/>
        <v>7.25</v>
      </c>
      <c r="S39" s="7">
        <v>8</v>
      </c>
      <c r="U39" s="7">
        <v>5</v>
      </c>
      <c r="V39" s="85">
        <f t="shared" si="10"/>
        <v>6.625</v>
      </c>
    </row>
    <row r="40" spans="1:22" x14ac:dyDescent="0.25">
      <c r="A40" s="206">
        <f t="shared" si="6"/>
        <v>39</v>
      </c>
      <c r="B40" s="7">
        <v>3</v>
      </c>
      <c r="D40" s="7">
        <v>4</v>
      </c>
      <c r="E40" s="7">
        <v>6</v>
      </c>
      <c r="F40" s="7"/>
      <c r="G40" s="7"/>
      <c r="H40" s="87">
        <f>AVERAGE(B40:E40)</f>
        <v>4.333333333333333</v>
      </c>
      <c r="I40" s="7">
        <v>5</v>
      </c>
      <c r="J40">
        <v>6</v>
      </c>
      <c r="K40" s="93">
        <f t="shared" si="4"/>
        <v>5.5</v>
      </c>
      <c r="L40" s="86">
        <f t="shared" si="5"/>
        <v>4.9166666666666661</v>
      </c>
      <c r="M40" s="7">
        <v>5</v>
      </c>
      <c r="N40" s="83">
        <f t="shared" si="7"/>
        <v>5</v>
      </c>
      <c r="O40" s="7">
        <v>5</v>
      </c>
      <c r="P40" s="7">
        <v>5</v>
      </c>
      <c r="Q40" s="93">
        <f t="shared" si="8"/>
        <v>5</v>
      </c>
      <c r="R40" s="86">
        <f t="shared" si="9"/>
        <v>5</v>
      </c>
      <c r="S40" s="7">
        <v>6</v>
      </c>
      <c r="U40" s="7">
        <v>5</v>
      </c>
      <c r="V40" s="85">
        <f t="shared" si="10"/>
        <v>5.2291666666666661</v>
      </c>
    </row>
    <row r="41" spans="1:22" x14ac:dyDescent="0.25">
      <c r="A41" s="206">
        <f t="shared" si="6"/>
        <v>40</v>
      </c>
      <c r="B41" s="7">
        <v>9</v>
      </c>
      <c r="D41" s="7">
        <v>9</v>
      </c>
      <c r="E41" s="7">
        <v>9</v>
      </c>
      <c r="F41" s="7"/>
      <c r="G41" s="7">
        <v>8</v>
      </c>
      <c r="H41" s="87">
        <f>AVERAGE(B41:E41)</f>
        <v>9</v>
      </c>
      <c r="I41" s="7">
        <v>8</v>
      </c>
      <c r="J41" s="7">
        <v>10</v>
      </c>
      <c r="K41" s="93">
        <f t="shared" si="4"/>
        <v>9</v>
      </c>
      <c r="L41" s="86">
        <f t="shared" si="5"/>
        <v>9</v>
      </c>
      <c r="M41" s="7">
        <v>9</v>
      </c>
      <c r="N41" s="83">
        <f t="shared" si="7"/>
        <v>9</v>
      </c>
      <c r="O41" s="7">
        <v>9</v>
      </c>
      <c r="P41" s="7">
        <v>9</v>
      </c>
      <c r="Q41" s="93">
        <f t="shared" si="8"/>
        <v>9</v>
      </c>
      <c r="R41" s="86">
        <f t="shared" si="9"/>
        <v>9</v>
      </c>
      <c r="S41" s="7">
        <v>8</v>
      </c>
      <c r="U41" s="7">
        <v>9</v>
      </c>
      <c r="V41" s="85">
        <f t="shared" si="10"/>
        <v>8.75</v>
      </c>
    </row>
    <row r="42" spans="1:22" x14ac:dyDescent="0.25">
      <c r="A42" s="214">
        <f t="shared" si="6"/>
        <v>41</v>
      </c>
      <c r="B42" s="7">
        <v>2</v>
      </c>
      <c r="D42" s="7">
        <v>3</v>
      </c>
      <c r="E42">
        <v>5</v>
      </c>
      <c r="F42">
        <v>6</v>
      </c>
      <c r="G42"/>
      <c r="H42" s="87">
        <f>AVERAGE(B42:F42)</f>
        <v>4</v>
      </c>
      <c r="I42" s="7">
        <v>4</v>
      </c>
      <c r="J42" s="7">
        <v>6</v>
      </c>
      <c r="K42" s="93">
        <f t="shared" si="4"/>
        <v>5</v>
      </c>
      <c r="L42" s="86">
        <f t="shared" si="5"/>
        <v>4.5</v>
      </c>
      <c r="M42" s="7">
        <v>5</v>
      </c>
      <c r="N42" s="83">
        <f t="shared" si="7"/>
        <v>5</v>
      </c>
      <c r="O42" s="7">
        <v>6</v>
      </c>
      <c r="P42">
        <v>5</v>
      </c>
      <c r="Q42" s="93">
        <f t="shared" si="8"/>
        <v>5.5</v>
      </c>
      <c r="R42" s="86">
        <f t="shared" si="9"/>
        <v>5.25</v>
      </c>
      <c r="S42" s="7">
        <v>7</v>
      </c>
      <c r="U42" s="7">
        <v>2</v>
      </c>
      <c r="V42" s="85">
        <f t="shared" si="10"/>
        <v>4.6875</v>
      </c>
    </row>
    <row r="43" spans="1:22" x14ac:dyDescent="0.25">
      <c r="A43" s="214">
        <f t="shared" si="6"/>
        <v>42</v>
      </c>
      <c r="B43" s="7">
        <v>5</v>
      </c>
      <c r="D43" s="7">
        <v>9</v>
      </c>
      <c r="E43" s="7">
        <v>5</v>
      </c>
      <c r="F43"/>
      <c r="G43">
        <v>7</v>
      </c>
      <c r="H43" s="87">
        <f>AVERAGE(B43:E43)</f>
        <v>6.333333333333333</v>
      </c>
      <c r="I43" s="7">
        <v>5</v>
      </c>
      <c r="J43" s="7">
        <v>9</v>
      </c>
      <c r="K43" s="93">
        <f t="shared" si="4"/>
        <v>7</v>
      </c>
      <c r="L43" s="86">
        <f t="shared" si="5"/>
        <v>6.6666666666666661</v>
      </c>
      <c r="M43" s="7">
        <v>6</v>
      </c>
      <c r="N43" s="83">
        <f t="shared" si="7"/>
        <v>6</v>
      </c>
      <c r="O43" s="7">
        <v>8</v>
      </c>
      <c r="P43" s="7">
        <v>6</v>
      </c>
      <c r="Q43" s="93">
        <f t="shared" si="8"/>
        <v>7</v>
      </c>
      <c r="R43" s="86">
        <f t="shared" si="9"/>
        <v>6.5</v>
      </c>
      <c r="S43" s="7">
        <v>7</v>
      </c>
      <c r="U43" s="7">
        <v>6</v>
      </c>
      <c r="V43" s="85">
        <f t="shared" si="10"/>
        <v>6.5416666666666661</v>
      </c>
    </row>
    <row r="44" spans="1:22" x14ac:dyDescent="0.25">
      <c r="A44" s="214">
        <f t="shared" si="6"/>
        <v>43</v>
      </c>
      <c r="B44" s="7">
        <v>5</v>
      </c>
      <c r="D44" s="7">
        <v>7</v>
      </c>
      <c r="E44" s="7">
        <v>5</v>
      </c>
      <c r="F44"/>
      <c r="G44"/>
      <c r="H44" s="87">
        <f>AVERAGE(B44:E44)</f>
        <v>5.666666666666667</v>
      </c>
      <c r="I44" s="7">
        <v>6</v>
      </c>
      <c r="J44" s="7">
        <v>8</v>
      </c>
      <c r="K44" s="93">
        <f t="shared" si="4"/>
        <v>7</v>
      </c>
      <c r="L44" s="86">
        <f t="shared" si="5"/>
        <v>6.3333333333333339</v>
      </c>
      <c r="M44" s="7">
        <v>6</v>
      </c>
      <c r="N44" s="83">
        <f t="shared" si="7"/>
        <v>6</v>
      </c>
      <c r="O44" s="7">
        <v>8</v>
      </c>
      <c r="P44" s="7">
        <v>6</v>
      </c>
      <c r="Q44" s="93">
        <f t="shared" si="8"/>
        <v>7</v>
      </c>
      <c r="R44" s="86">
        <f t="shared" si="9"/>
        <v>6.5</v>
      </c>
      <c r="S44" s="7">
        <v>8</v>
      </c>
      <c r="U44" s="7">
        <v>6</v>
      </c>
      <c r="V44" s="85">
        <f t="shared" si="10"/>
        <v>6.7083333333333339</v>
      </c>
    </row>
    <row r="45" spans="1:22" x14ac:dyDescent="0.25">
      <c r="A45" s="206">
        <f t="shared" si="6"/>
        <v>44</v>
      </c>
      <c r="B45" s="7">
        <v>6</v>
      </c>
      <c r="D45" s="7">
        <v>8</v>
      </c>
      <c r="E45" s="7">
        <v>6</v>
      </c>
      <c r="F45"/>
      <c r="G45">
        <v>6</v>
      </c>
      <c r="H45" s="87">
        <f>AVERAGE(B45:E45)</f>
        <v>6.666666666666667</v>
      </c>
      <c r="I45" s="7">
        <v>7</v>
      </c>
      <c r="J45" s="7">
        <v>7</v>
      </c>
      <c r="K45" s="93">
        <f t="shared" si="4"/>
        <v>7</v>
      </c>
      <c r="L45" s="86">
        <f t="shared" si="5"/>
        <v>6.8333333333333339</v>
      </c>
      <c r="M45" s="7">
        <v>6</v>
      </c>
      <c r="N45" s="83">
        <f t="shared" si="7"/>
        <v>6</v>
      </c>
      <c r="O45" s="7">
        <v>7</v>
      </c>
      <c r="P45" s="7">
        <v>6</v>
      </c>
      <c r="Q45" s="93">
        <f t="shared" si="8"/>
        <v>6.5</v>
      </c>
      <c r="R45" s="86">
        <f t="shared" si="9"/>
        <v>6.25</v>
      </c>
      <c r="S45" s="7">
        <v>7</v>
      </c>
      <c r="U45" s="7">
        <v>7</v>
      </c>
      <c r="V45" s="85">
        <f t="shared" si="10"/>
        <v>6.7708333333333339</v>
      </c>
    </row>
    <row r="46" spans="1:22" x14ac:dyDescent="0.25">
      <c r="A46" s="214">
        <f t="shared" si="6"/>
        <v>45</v>
      </c>
      <c r="B46" s="7">
        <v>6</v>
      </c>
      <c r="C46">
        <v>8</v>
      </c>
      <c r="D46" s="7">
        <v>6</v>
      </c>
      <c r="E46" s="7">
        <v>9</v>
      </c>
      <c r="F46"/>
      <c r="G46"/>
      <c r="H46" s="87">
        <f>AVERAGE(B46:E46)</f>
        <v>7.25</v>
      </c>
      <c r="I46" s="7">
        <v>7</v>
      </c>
      <c r="J46" s="7">
        <v>8</v>
      </c>
      <c r="K46" s="93">
        <f t="shared" si="4"/>
        <v>7.5</v>
      </c>
      <c r="L46" s="86">
        <f t="shared" si="5"/>
        <v>7.375</v>
      </c>
      <c r="M46" s="7">
        <v>7</v>
      </c>
      <c r="N46" s="83">
        <f t="shared" si="7"/>
        <v>7</v>
      </c>
      <c r="O46" s="7">
        <v>7</v>
      </c>
      <c r="P46" s="7">
        <v>7</v>
      </c>
      <c r="Q46" s="93">
        <f t="shared" si="8"/>
        <v>7</v>
      </c>
      <c r="R46" s="86">
        <f t="shared" si="9"/>
        <v>7</v>
      </c>
      <c r="S46" s="7">
        <v>9</v>
      </c>
      <c r="U46" s="7">
        <v>6</v>
      </c>
      <c r="V46" s="85">
        <f t="shared" si="10"/>
        <v>7.34375</v>
      </c>
    </row>
    <row r="47" spans="1:22" x14ac:dyDescent="0.25">
      <c r="A47" s="214">
        <f t="shared" si="6"/>
        <v>46</v>
      </c>
      <c r="B47" s="7">
        <v>2</v>
      </c>
      <c r="D47" s="7">
        <v>3</v>
      </c>
      <c r="E47" s="7">
        <v>3</v>
      </c>
      <c r="F47"/>
      <c r="G47"/>
      <c r="H47" s="87">
        <f>AVERAGE(B47:E47)</f>
        <v>2.6666666666666665</v>
      </c>
      <c r="I47" s="7">
        <v>5</v>
      </c>
      <c r="J47" s="7">
        <v>5</v>
      </c>
      <c r="K47" s="93">
        <f t="shared" si="4"/>
        <v>5</v>
      </c>
      <c r="L47" s="86">
        <f t="shared" si="5"/>
        <v>3.833333333333333</v>
      </c>
      <c r="M47" s="7">
        <v>5</v>
      </c>
      <c r="N47" s="83">
        <f t="shared" si="7"/>
        <v>5</v>
      </c>
      <c r="O47" s="7">
        <v>6</v>
      </c>
      <c r="P47" s="7">
        <v>4</v>
      </c>
      <c r="Q47" s="93">
        <f t="shared" si="8"/>
        <v>5</v>
      </c>
      <c r="R47" s="86">
        <f t="shared" si="9"/>
        <v>5</v>
      </c>
      <c r="S47" s="7">
        <v>5</v>
      </c>
      <c r="U47" s="7">
        <v>2</v>
      </c>
      <c r="V47" s="85">
        <f t="shared" si="10"/>
        <v>3.958333333333333</v>
      </c>
    </row>
    <row r="48" spans="1:22" x14ac:dyDescent="0.25">
      <c r="A48" s="206">
        <f t="shared" si="6"/>
        <v>47</v>
      </c>
      <c r="B48" s="7">
        <v>4</v>
      </c>
      <c r="D48" s="7">
        <v>4</v>
      </c>
      <c r="E48" s="7">
        <v>8</v>
      </c>
      <c r="F48" s="7">
        <v>7</v>
      </c>
      <c r="G48"/>
      <c r="H48" s="87">
        <f>AVERAGE(B48:F48)</f>
        <v>5.75</v>
      </c>
      <c r="I48" s="7">
        <v>5</v>
      </c>
      <c r="J48" s="7">
        <v>5</v>
      </c>
      <c r="K48" s="93">
        <f t="shared" si="4"/>
        <v>5</v>
      </c>
      <c r="L48" s="86">
        <f t="shared" si="5"/>
        <v>5.375</v>
      </c>
      <c r="M48" s="7">
        <v>5</v>
      </c>
      <c r="N48" s="83">
        <f t="shared" ref="N48:N79" si="11">AVERAGE(M48:M48)</f>
        <v>5</v>
      </c>
      <c r="O48" s="7">
        <v>5</v>
      </c>
      <c r="P48" s="7">
        <v>5</v>
      </c>
      <c r="Q48" s="93">
        <f t="shared" ref="Q48:Q79" si="12">AVERAGE(O48:P48)</f>
        <v>5</v>
      </c>
      <c r="R48" s="86">
        <f t="shared" ref="R48:R79" si="13">AVERAGE(N48,Q48)</f>
        <v>5</v>
      </c>
      <c r="S48" s="7">
        <v>6</v>
      </c>
      <c r="U48" s="7">
        <v>3</v>
      </c>
      <c r="V48" s="85">
        <f t="shared" si="10"/>
        <v>4.84375</v>
      </c>
    </row>
    <row r="49" spans="1:30" x14ac:dyDescent="0.25">
      <c r="A49" s="206">
        <f t="shared" si="6"/>
        <v>48</v>
      </c>
      <c r="B49" s="7">
        <v>3</v>
      </c>
      <c r="D49" s="7">
        <v>4</v>
      </c>
      <c r="E49" s="7">
        <v>4</v>
      </c>
      <c r="F49" s="7">
        <v>6</v>
      </c>
      <c r="G49"/>
      <c r="H49" s="87">
        <f>AVERAGE(B49:F49)</f>
        <v>4.25</v>
      </c>
      <c r="I49" s="7">
        <v>5</v>
      </c>
      <c r="J49" s="7">
        <v>6</v>
      </c>
      <c r="K49" s="93">
        <f t="shared" si="4"/>
        <v>5.5</v>
      </c>
      <c r="L49" s="86">
        <f t="shared" si="5"/>
        <v>4.875</v>
      </c>
      <c r="M49" s="7">
        <v>2</v>
      </c>
      <c r="N49" s="83">
        <f t="shared" si="11"/>
        <v>2</v>
      </c>
      <c r="O49" s="7">
        <v>5</v>
      </c>
      <c r="P49" s="7">
        <v>5</v>
      </c>
      <c r="Q49" s="93">
        <f t="shared" si="12"/>
        <v>5</v>
      </c>
      <c r="R49" s="86">
        <f t="shared" si="13"/>
        <v>3.5</v>
      </c>
      <c r="S49" s="7">
        <v>6</v>
      </c>
      <c r="U49" s="7">
        <v>5</v>
      </c>
      <c r="V49" s="85">
        <f t="shared" si="10"/>
        <v>4.84375</v>
      </c>
    </row>
    <row r="50" spans="1:30" x14ac:dyDescent="0.25">
      <c r="A50" s="206">
        <f t="shared" si="6"/>
        <v>49</v>
      </c>
      <c r="B50" s="7">
        <v>4</v>
      </c>
      <c r="D50" s="7">
        <v>4</v>
      </c>
      <c r="E50" s="7">
        <v>3</v>
      </c>
      <c r="F50"/>
      <c r="G50"/>
      <c r="H50" s="87">
        <f>AVERAGE(B50:E50)</f>
        <v>3.6666666666666665</v>
      </c>
      <c r="I50" s="7">
        <v>5</v>
      </c>
      <c r="J50" s="7">
        <v>7</v>
      </c>
      <c r="K50" s="93">
        <f t="shared" si="4"/>
        <v>6</v>
      </c>
      <c r="L50" s="86">
        <f t="shared" si="5"/>
        <v>4.833333333333333</v>
      </c>
      <c r="M50" s="7">
        <v>6</v>
      </c>
      <c r="N50" s="83">
        <f t="shared" si="11"/>
        <v>6</v>
      </c>
      <c r="O50" s="7">
        <v>6</v>
      </c>
      <c r="P50" s="7">
        <v>5</v>
      </c>
      <c r="Q50" s="93">
        <f t="shared" si="12"/>
        <v>5.5</v>
      </c>
      <c r="R50" s="86">
        <f t="shared" si="13"/>
        <v>5.75</v>
      </c>
      <c r="S50" s="7">
        <v>5</v>
      </c>
      <c r="U50" s="7">
        <v>5</v>
      </c>
      <c r="V50" s="85">
        <f t="shared" si="10"/>
        <v>5.145833333333333</v>
      </c>
    </row>
    <row r="51" spans="1:30" x14ac:dyDescent="0.25">
      <c r="A51" s="214">
        <f t="shared" si="6"/>
        <v>50</v>
      </c>
      <c r="B51" s="7">
        <v>6</v>
      </c>
      <c r="D51" s="7">
        <v>7</v>
      </c>
      <c r="E51" s="7">
        <v>6</v>
      </c>
      <c r="F51"/>
      <c r="G51"/>
      <c r="H51" s="87">
        <f>AVERAGE(B51:E51)</f>
        <v>6.333333333333333</v>
      </c>
      <c r="I51" s="7">
        <v>6</v>
      </c>
      <c r="J51" s="7">
        <v>6</v>
      </c>
      <c r="K51" s="93">
        <f t="shared" si="4"/>
        <v>6</v>
      </c>
      <c r="L51" s="86">
        <f t="shared" si="5"/>
        <v>6.1666666666666661</v>
      </c>
      <c r="M51" s="7">
        <v>8</v>
      </c>
      <c r="N51" s="83">
        <f t="shared" si="11"/>
        <v>8</v>
      </c>
      <c r="O51" s="7">
        <v>9</v>
      </c>
      <c r="P51" s="7">
        <v>7</v>
      </c>
      <c r="Q51" s="93">
        <f t="shared" si="12"/>
        <v>8</v>
      </c>
      <c r="R51" s="86">
        <f t="shared" si="13"/>
        <v>8</v>
      </c>
      <c r="S51" s="7">
        <v>9</v>
      </c>
      <c r="U51" s="7">
        <v>7</v>
      </c>
      <c r="V51" s="85">
        <f t="shared" si="10"/>
        <v>7.5416666666666661</v>
      </c>
    </row>
    <row r="52" spans="1:30" x14ac:dyDescent="0.25">
      <c r="A52" s="214">
        <f t="shared" si="6"/>
        <v>51</v>
      </c>
      <c r="B52" s="7">
        <v>7</v>
      </c>
      <c r="D52" s="7">
        <v>10</v>
      </c>
      <c r="E52" s="7">
        <v>9</v>
      </c>
      <c r="F52"/>
      <c r="G52"/>
      <c r="H52" s="87">
        <f>AVERAGE(B52:E52)</f>
        <v>8.6666666666666661</v>
      </c>
      <c r="I52" s="7">
        <v>8</v>
      </c>
      <c r="J52" s="7">
        <v>10</v>
      </c>
      <c r="K52" s="93">
        <f t="shared" si="4"/>
        <v>9</v>
      </c>
      <c r="L52" s="86">
        <f t="shared" si="5"/>
        <v>8.8333333333333321</v>
      </c>
      <c r="M52" s="7">
        <v>8</v>
      </c>
      <c r="N52" s="83">
        <f t="shared" si="11"/>
        <v>8</v>
      </c>
      <c r="O52" s="7">
        <v>10</v>
      </c>
      <c r="P52" s="7">
        <v>9</v>
      </c>
      <c r="Q52" s="93">
        <f t="shared" si="12"/>
        <v>9.5</v>
      </c>
      <c r="R52" s="86">
        <f t="shared" si="13"/>
        <v>8.75</v>
      </c>
      <c r="S52" s="7">
        <v>7</v>
      </c>
      <c r="U52" s="7">
        <v>8</v>
      </c>
      <c r="V52" s="85">
        <f t="shared" si="10"/>
        <v>8.1458333333333321</v>
      </c>
    </row>
    <row r="53" spans="1:30" x14ac:dyDescent="0.25">
      <c r="A53" s="206">
        <f t="shared" si="6"/>
        <v>52</v>
      </c>
      <c r="B53" s="7">
        <v>8</v>
      </c>
      <c r="D53" s="7">
        <v>9</v>
      </c>
      <c r="E53" s="7">
        <v>10</v>
      </c>
      <c r="F53"/>
      <c r="G53">
        <v>8</v>
      </c>
      <c r="H53" s="87">
        <f>AVERAGE(B53:E53)</f>
        <v>9</v>
      </c>
      <c r="I53" s="7">
        <v>8</v>
      </c>
      <c r="J53" s="7">
        <v>10</v>
      </c>
      <c r="K53" s="93">
        <f t="shared" si="4"/>
        <v>9</v>
      </c>
      <c r="L53" s="86">
        <f t="shared" si="5"/>
        <v>9</v>
      </c>
      <c r="M53" s="7">
        <v>7</v>
      </c>
      <c r="N53" s="83">
        <f t="shared" si="11"/>
        <v>7</v>
      </c>
      <c r="O53" s="7">
        <v>9</v>
      </c>
      <c r="P53" s="7">
        <v>9</v>
      </c>
      <c r="Q53" s="93">
        <f t="shared" si="12"/>
        <v>9</v>
      </c>
      <c r="R53" s="86">
        <f t="shared" si="13"/>
        <v>8</v>
      </c>
      <c r="S53" s="7">
        <v>8</v>
      </c>
      <c r="U53" s="7">
        <v>8</v>
      </c>
      <c r="V53" s="85">
        <f t="shared" si="10"/>
        <v>8.25</v>
      </c>
    </row>
    <row r="54" spans="1:30" x14ac:dyDescent="0.25">
      <c r="A54" s="206">
        <f t="shared" si="6"/>
        <v>53</v>
      </c>
      <c r="B54" s="7">
        <v>6</v>
      </c>
      <c r="D54" s="7">
        <v>7</v>
      </c>
      <c r="E54"/>
      <c r="F54"/>
      <c r="G54"/>
      <c r="H54" s="87">
        <f>AVERAGE(B54:E54)</f>
        <v>6.5</v>
      </c>
      <c r="I54" s="7">
        <v>6</v>
      </c>
      <c r="J54" s="7">
        <v>9</v>
      </c>
      <c r="K54" s="93">
        <f t="shared" si="4"/>
        <v>7.5</v>
      </c>
      <c r="L54" s="86">
        <f t="shared" si="5"/>
        <v>7</v>
      </c>
      <c r="M54" s="7">
        <v>5</v>
      </c>
      <c r="N54" s="83">
        <f t="shared" si="11"/>
        <v>5</v>
      </c>
      <c r="O54" s="7">
        <v>7</v>
      </c>
      <c r="P54" s="7">
        <v>6</v>
      </c>
      <c r="Q54" s="93">
        <f t="shared" si="12"/>
        <v>6.5</v>
      </c>
      <c r="R54" s="86">
        <f t="shared" si="13"/>
        <v>5.75</v>
      </c>
      <c r="S54" s="7">
        <v>7</v>
      </c>
      <c r="U54" s="7">
        <v>7</v>
      </c>
      <c r="V54" s="85">
        <f t="shared" si="10"/>
        <v>6.6875</v>
      </c>
    </row>
    <row r="55" spans="1:30" x14ac:dyDescent="0.25">
      <c r="A55" s="214">
        <f t="shared" si="6"/>
        <v>54</v>
      </c>
      <c r="B55" s="7">
        <v>5</v>
      </c>
      <c r="D55" s="7">
        <v>8</v>
      </c>
      <c r="E55">
        <v>6</v>
      </c>
      <c r="F55">
        <v>7</v>
      </c>
      <c r="G55"/>
      <c r="H55" s="87">
        <f>AVERAGE(B55:F55)</f>
        <v>6.5</v>
      </c>
      <c r="I55" s="7">
        <v>5</v>
      </c>
      <c r="J55" s="7">
        <v>5</v>
      </c>
      <c r="K55" s="93">
        <f t="shared" si="4"/>
        <v>5</v>
      </c>
      <c r="L55" s="86">
        <f t="shared" si="5"/>
        <v>5.75</v>
      </c>
      <c r="M55" s="7">
        <v>6</v>
      </c>
      <c r="N55" s="83">
        <f t="shared" si="11"/>
        <v>6</v>
      </c>
      <c r="O55" s="7">
        <v>6</v>
      </c>
      <c r="P55" s="7">
        <v>6</v>
      </c>
      <c r="Q55" s="93">
        <f t="shared" si="12"/>
        <v>6</v>
      </c>
      <c r="R55" s="86">
        <f t="shared" si="13"/>
        <v>6</v>
      </c>
      <c r="S55" s="7">
        <v>8</v>
      </c>
      <c r="U55" s="7">
        <v>5</v>
      </c>
      <c r="V55" s="85">
        <f t="shared" si="10"/>
        <v>6.1875</v>
      </c>
    </row>
    <row r="56" spans="1:30" x14ac:dyDescent="0.25">
      <c r="A56" s="214">
        <f t="shared" si="6"/>
        <v>55</v>
      </c>
      <c r="B56" s="7">
        <v>2</v>
      </c>
      <c r="C56">
        <v>8</v>
      </c>
      <c r="D56" s="7">
        <v>4</v>
      </c>
      <c r="E56">
        <v>3</v>
      </c>
      <c r="F56"/>
      <c r="G56"/>
      <c r="H56" s="87">
        <f>AVERAGE(B56:E56)</f>
        <v>4.25</v>
      </c>
      <c r="I56" s="7">
        <v>5</v>
      </c>
      <c r="J56" s="7">
        <v>6</v>
      </c>
      <c r="K56" s="93">
        <f t="shared" si="4"/>
        <v>5.5</v>
      </c>
      <c r="L56" s="86">
        <f t="shared" si="5"/>
        <v>4.875</v>
      </c>
      <c r="M56" s="7">
        <v>6</v>
      </c>
      <c r="N56" s="83">
        <f t="shared" si="11"/>
        <v>6</v>
      </c>
      <c r="O56" s="7">
        <v>5</v>
      </c>
      <c r="P56" s="7">
        <v>4</v>
      </c>
      <c r="Q56" s="93">
        <f t="shared" si="12"/>
        <v>4.5</v>
      </c>
      <c r="R56" s="86">
        <f t="shared" si="13"/>
        <v>5.25</v>
      </c>
      <c r="S56" s="7">
        <v>7</v>
      </c>
      <c r="U56" s="7">
        <v>4</v>
      </c>
      <c r="V56" s="85">
        <f t="shared" si="10"/>
        <v>5.28125</v>
      </c>
    </row>
    <row r="57" spans="1:30" x14ac:dyDescent="0.25">
      <c r="A57" s="214">
        <f t="shared" si="6"/>
        <v>56</v>
      </c>
      <c r="B57" s="7">
        <v>5</v>
      </c>
      <c r="D57" s="7">
        <v>8</v>
      </c>
      <c r="E57">
        <v>6</v>
      </c>
      <c r="F57">
        <v>7</v>
      </c>
      <c r="G57"/>
      <c r="H57" s="87">
        <f>AVERAGE(B57:F57)</f>
        <v>6.5</v>
      </c>
      <c r="I57" s="7">
        <v>6</v>
      </c>
      <c r="J57" s="7">
        <v>6</v>
      </c>
      <c r="K57" s="93">
        <f t="shared" si="4"/>
        <v>6</v>
      </c>
      <c r="L57" s="86">
        <f t="shared" si="5"/>
        <v>6.25</v>
      </c>
      <c r="M57" s="7">
        <v>5</v>
      </c>
      <c r="N57" s="83">
        <f t="shared" si="11"/>
        <v>5</v>
      </c>
      <c r="O57" s="7">
        <v>6</v>
      </c>
      <c r="P57" s="7">
        <v>6</v>
      </c>
      <c r="Q57" s="93">
        <f t="shared" si="12"/>
        <v>6</v>
      </c>
      <c r="R57" s="86">
        <f t="shared" si="13"/>
        <v>5.5</v>
      </c>
      <c r="S57" s="7">
        <v>7</v>
      </c>
      <c r="U57" s="7">
        <v>5</v>
      </c>
      <c r="V57" s="85">
        <f t="shared" si="10"/>
        <v>5.9375</v>
      </c>
    </row>
    <row r="58" spans="1:30" x14ac:dyDescent="0.25">
      <c r="A58" s="214">
        <f t="shared" si="6"/>
        <v>57</v>
      </c>
      <c r="B58" s="7">
        <v>3</v>
      </c>
      <c r="C58">
        <v>8</v>
      </c>
      <c r="D58" s="7">
        <v>6</v>
      </c>
      <c r="E58">
        <v>2</v>
      </c>
      <c r="F58">
        <v>5</v>
      </c>
      <c r="G58"/>
      <c r="H58" s="87">
        <f>AVERAGE(B58:F58)</f>
        <v>4.8</v>
      </c>
      <c r="I58" s="7">
        <v>5</v>
      </c>
      <c r="J58" s="7">
        <v>6</v>
      </c>
      <c r="K58" s="93">
        <f t="shared" si="4"/>
        <v>5.5</v>
      </c>
      <c r="L58" s="86">
        <f t="shared" si="5"/>
        <v>5.15</v>
      </c>
      <c r="M58" s="7">
        <v>4</v>
      </c>
      <c r="N58" s="83">
        <f t="shared" si="11"/>
        <v>4</v>
      </c>
      <c r="O58" s="7">
        <v>7</v>
      </c>
      <c r="P58" s="7">
        <v>5</v>
      </c>
      <c r="Q58" s="93">
        <f t="shared" si="12"/>
        <v>6</v>
      </c>
      <c r="R58" s="86">
        <f t="shared" si="13"/>
        <v>5</v>
      </c>
      <c r="S58" s="7">
        <v>7</v>
      </c>
      <c r="U58" s="7">
        <v>5</v>
      </c>
      <c r="V58" s="85">
        <f t="shared" si="10"/>
        <v>5.5374999999999996</v>
      </c>
    </row>
    <row r="59" spans="1:30" x14ac:dyDescent="0.25">
      <c r="A59" s="206">
        <f t="shared" si="6"/>
        <v>58</v>
      </c>
      <c r="B59" s="7">
        <v>4</v>
      </c>
      <c r="D59" s="7">
        <v>7</v>
      </c>
      <c r="E59">
        <v>3</v>
      </c>
      <c r="F59"/>
      <c r="G59"/>
      <c r="H59" s="87">
        <f t="shared" ref="H59:H66" si="14">AVERAGE(B59:E59)</f>
        <v>4.666666666666667</v>
      </c>
      <c r="I59" s="7">
        <v>5</v>
      </c>
      <c r="K59" s="93">
        <f t="shared" si="4"/>
        <v>5</v>
      </c>
      <c r="L59" s="86">
        <f t="shared" si="5"/>
        <v>4.8333333333333339</v>
      </c>
      <c r="M59" s="7">
        <v>5</v>
      </c>
      <c r="N59" s="83">
        <f t="shared" si="11"/>
        <v>5</v>
      </c>
      <c r="O59" s="7">
        <v>5</v>
      </c>
      <c r="P59" s="7">
        <v>5</v>
      </c>
      <c r="Q59" s="93">
        <f t="shared" si="12"/>
        <v>5</v>
      </c>
      <c r="R59" s="86">
        <f t="shared" si="13"/>
        <v>5</v>
      </c>
      <c r="S59" s="7">
        <v>6</v>
      </c>
      <c r="T59">
        <v>7</v>
      </c>
      <c r="U59" s="7">
        <v>6</v>
      </c>
      <c r="V59" s="85">
        <f t="shared" si="10"/>
        <v>5.7666666666666675</v>
      </c>
    </row>
    <row r="60" spans="1:30" x14ac:dyDescent="0.25">
      <c r="A60" s="206">
        <f t="shared" si="6"/>
        <v>59</v>
      </c>
      <c r="B60" s="7">
        <v>5</v>
      </c>
      <c r="D60" s="7">
        <v>7</v>
      </c>
      <c r="E60">
        <v>6</v>
      </c>
      <c r="F60"/>
      <c r="G60"/>
      <c r="H60" s="87">
        <f t="shared" si="14"/>
        <v>6</v>
      </c>
      <c r="I60" s="7">
        <v>6</v>
      </c>
      <c r="J60">
        <v>9</v>
      </c>
      <c r="K60" s="93">
        <f t="shared" si="4"/>
        <v>7.5</v>
      </c>
      <c r="L60" s="86">
        <f t="shared" si="5"/>
        <v>6.75</v>
      </c>
      <c r="M60" s="7">
        <v>5</v>
      </c>
      <c r="N60" s="83">
        <f t="shared" si="11"/>
        <v>5</v>
      </c>
      <c r="O60" s="7">
        <v>7</v>
      </c>
      <c r="P60" s="7">
        <v>6</v>
      </c>
      <c r="Q60" s="93">
        <f t="shared" si="12"/>
        <v>6.5</v>
      </c>
      <c r="R60" s="86">
        <f t="shared" si="13"/>
        <v>5.75</v>
      </c>
      <c r="S60" s="7">
        <v>7</v>
      </c>
      <c r="U60" s="7">
        <v>7</v>
      </c>
      <c r="V60" s="85">
        <f t="shared" si="10"/>
        <v>6.625</v>
      </c>
    </row>
    <row r="61" spans="1:30" x14ac:dyDescent="0.25">
      <c r="A61" s="206">
        <f t="shared" si="6"/>
        <v>60</v>
      </c>
      <c r="B61" s="7">
        <v>8</v>
      </c>
      <c r="D61" s="7">
        <v>10</v>
      </c>
      <c r="E61">
        <v>8</v>
      </c>
      <c r="F61"/>
      <c r="G61">
        <v>9</v>
      </c>
      <c r="H61" s="87">
        <f t="shared" si="14"/>
        <v>8.6666666666666661</v>
      </c>
      <c r="I61" s="7">
        <v>9</v>
      </c>
      <c r="K61" s="93">
        <f t="shared" si="4"/>
        <v>9</v>
      </c>
      <c r="L61" s="86">
        <f t="shared" si="5"/>
        <v>8.8333333333333321</v>
      </c>
      <c r="M61" s="7">
        <v>8</v>
      </c>
      <c r="N61" s="83">
        <f t="shared" si="11"/>
        <v>8</v>
      </c>
      <c r="O61" s="7">
        <v>9</v>
      </c>
      <c r="P61" s="7">
        <v>9</v>
      </c>
      <c r="Q61" s="93">
        <f t="shared" si="12"/>
        <v>9</v>
      </c>
      <c r="R61" s="86">
        <f t="shared" si="13"/>
        <v>8.5</v>
      </c>
      <c r="S61" s="7"/>
      <c r="U61" s="7">
        <v>9</v>
      </c>
      <c r="V61" s="85">
        <f t="shared" si="10"/>
        <v>8.7777777777777768</v>
      </c>
    </row>
    <row r="62" spans="1:30" x14ac:dyDescent="0.25">
      <c r="A62" s="206">
        <f t="shared" si="6"/>
        <v>61</v>
      </c>
      <c r="B62" s="7">
        <v>4</v>
      </c>
      <c r="D62" s="7">
        <v>6</v>
      </c>
      <c r="E62">
        <v>3</v>
      </c>
      <c r="F62"/>
      <c r="G62"/>
      <c r="H62" s="87">
        <f t="shared" si="14"/>
        <v>4.333333333333333</v>
      </c>
      <c r="I62" s="7">
        <v>5</v>
      </c>
      <c r="K62" s="93">
        <f t="shared" si="4"/>
        <v>5</v>
      </c>
      <c r="L62" s="86">
        <f t="shared" si="5"/>
        <v>4.6666666666666661</v>
      </c>
      <c r="M62" s="7">
        <v>5</v>
      </c>
      <c r="N62" s="83">
        <f t="shared" si="11"/>
        <v>5</v>
      </c>
      <c r="O62" s="7">
        <v>5</v>
      </c>
      <c r="P62" s="7">
        <v>5</v>
      </c>
      <c r="Q62" s="93">
        <f t="shared" si="12"/>
        <v>5</v>
      </c>
      <c r="R62" s="86">
        <f t="shared" si="13"/>
        <v>5</v>
      </c>
      <c r="S62" s="7">
        <v>7</v>
      </c>
      <c r="T62">
        <v>8</v>
      </c>
      <c r="U62" s="7">
        <v>5</v>
      </c>
      <c r="V62" s="85">
        <f t="shared" si="10"/>
        <v>5.9333333333333327</v>
      </c>
    </row>
    <row r="63" spans="1:30" x14ac:dyDescent="0.25">
      <c r="A63" s="206">
        <f t="shared" si="6"/>
        <v>62</v>
      </c>
      <c r="B63" s="190">
        <v>7</v>
      </c>
      <c r="C63" s="5"/>
      <c r="D63" s="7">
        <v>9</v>
      </c>
      <c r="E63" s="5">
        <v>8</v>
      </c>
      <c r="F63" s="5"/>
      <c r="G63" s="7">
        <v>7</v>
      </c>
      <c r="H63" s="87">
        <f t="shared" si="14"/>
        <v>8</v>
      </c>
      <c r="I63" s="7">
        <v>8</v>
      </c>
      <c r="J63" s="7">
        <v>8</v>
      </c>
      <c r="K63" s="93">
        <f t="shared" si="4"/>
        <v>8</v>
      </c>
      <c r="L63" s="86">
        <f t="shared" si="5"/>
        <v>8</v>
      </c>
      <c r="M63" s="7">
        <v>6</v>
      </c>
      <c r="N63" s="83">
        <f t="shared" si="11"/>
        <v>6</v>
      </c>
      <c r="O63" s="7">
        <v>7</v>
      </c>
      <c r="P63" s="7">
        <v>7</v>
      </c>
      <c r="Q63" s="93">
        <f t="shared" si="12"/>
        <v>7</v>
      </c>
      <c r="R63" s="86">
        <f t="shared" si="13"/>
        <v>6.5</v>
      </c>
      <c r="S63" s="7">
        <v>7</v>
      </c>
      <c r="T63" s="5"/>
      <c r="U63" s="7">
        <v>6</v>
      </c>
      <c r="V63" s="85">
        <f t="shared" si="10"/>
        <v>6.875</v>
      </c>
      <c r="AB63" s="5"/>
      <c r="AC63" s="5"/>
      <c r="AD63" s="5"/>
    </row>
    <row r="64" spans="1:30" x14ac:dyDescent="0.25">
      <c r="A64" s="206">
        <f>A63+1</f>
        <v>63</v>
      </c>
      <c r="B64" s="190">
        <v>7</v>
      </c>
      <c r="D64" s="7">
        <v>9</v>
      </c>
      <c r="E64" s="7">
        <v>8</v>
      </c>
      <c r="F64" s="7"/>
      <c r="G64" s="7">
        <v>9</v>
      </c>
      <c r="H64" s="87">
        <f t="shared" si="14"/>
        <v>8</v>
      </c>
      <c r="I64" s="7">
        <v>9</v>
      </c>
      <c r="J64" s="7">
        <v>9</v>
      </c>
      <c r="K64" s="93">
        <f t="shared" si="4"/>
        <v>9</v>
      </c>
      <c r="L64" s="86">
        <f t="shared" si="5"/>
        <v>8.5</v>
      </c>
      <c r="M64" s="7">
        <v>8</v>
      </c>
      <c r="N64" s="83">
        <f t="shared" si="11"/>
        <v>8</v>
      </c>
      <c r="O64" s="7">
        <v>8</v>
      </c>
      <c r="P64" s="7">
        <v>8</v>
      </c>
      <c r="Q64" s="93">
        <f t="shared" si="12"/>
        <v>8</v>
      </c>
      <c r="R64" s="86">
        <f t="shared" si="13"/>
        <v>8</v>
      </c>
      <c r="S64" s="7">
        <v>8</v>
      </c>
      <c r="U64" s="7">
        <v>8</v>
      </c>
      <c r="V64" s="85">
        <f t="shared" si="10"/>
        <v>8.125</v>
      </c>
    </row>
    <row r="65" spans="1:22" x14ac:dyDescent="0.25">
      <c r="A65" s="214">
        <f t="shared" si="6"/>
        <v>64</v>
      </c>
      <c r="B65" s="190">
        <v>4</v>
      </c>
      <c r="C65">
        <v>8</v>
      </c>
      <c r="D65" s="7">
        <v>3</v>
      </c>
      <c r="E65" s="7">
        <v>4</v>
      </c>
      <c r="F65" s="7"/>
      <c r="G65" s="7"/>
      <c r="H65" s="87">
        <f t="shared" si="14"/>
        <v>4.75</v>
      </c>
      <c r="I65" s="7">
        <v>5</v>
      </c>
      <c r="J65" s="7">
        <v>4</v>
      </c>
      <c r="K65" s="93">
        <f t="shared" si="4"/>
        <v>4.5</v>
      </c>
      <c r="L65" s="86">
        <f t="shared" si="5"/>
        <v>4.625</v>
      </c>
      <c r="M65" s="7">
        <v>5</v>
      </c>
      <c r="N65" s="83">
        <f t="shared" si="11"/>
        <v>5</v>
      </c>
      <c r="O65" s="7">
        <v>6</v>
      </c>
      <c r="P65" s="7">
        <v>5</v>
      </c>
      <c r="Q65" s="93">
        <f t="shared" si="12"/>
        <v>5.5</v>
      </c>
      <c r="R65" s="86">
        <f t="shared" si="13"/>
        <v>5.25</v>
      </c>
      <c r="S65" s="7">
        <v>9</v>
      </c>
      <c r="U65" s="7">
        <v>3</v>
      </c>
      <c r="V65" s="85">
        <f t="shared" si="10"/>
        <v>5.46875</v>
      </c>
    </row>
    <row r="66" spans="1:22" x14ac:dyDescent="0.25">
      <c r="A66" s="214">
        <f t="shared" ref="A66:A117" si="15">A65+1</f>
        <v>65</v>
      </c>
      <c r="B66" s="190">
        <v>5</v>
      </c>
      <c r="D66" s="7">
        <v>7</v>
      </c>
      <c r="E66" s="7">
        <v>5</v>
      </c>
      <c r="F66" s="7"/>
      <c r="G66" s="7"/>
      <c r="H66" s="87">
        <f t="shared" si="14"/>
        <v>5.666666666666667</v>
      </c>
      <c r="I66" s="7">
        <v>5</v>
      </c>
      <c r="J66" s="7">
        <v>7</v>
      </c>
      <c r="K66" s="93">
        <f t="shared" si="4"/>
        <v>6</v>
      </c>
      <c r="L66" s="86">
        <f t="shared" si="5"/>
        <v>5.8333333333333339</v>
      </c>
      <c r="M66" s="7">
        <v>5</v>
      </c>
      <c r="N66" s="83">
        <f t="shared" si="11"/>
        <v>5</v>
      </c>
      <c r="O66" s="7">
        <v>7</v>
      </c>
      <c r="P66" s="7">
        <v>5</v>
      </c>
      <c r="Q66" s="93">
        <f t="shared" si="12"/>
        <v>6</v>
      </c>
      <c r="R66" s="86">
        <f t="shared" si="13"/>
        <v>5.5</v>
      </c>
      <c r="S66" s="7">
        <v>8</v>
      </c>
      <c r="U66" s="7">
        <v>5</v>
      </c>
      <c r="V66" s="85">
        <f t="shared" ref="V66:V97" si="16">AVERAGE(L66,R66,S66:U66)</f>
        <v>6.0833333333333339</v>
      </c>
    </row>
    <row r="67" spans="1:22" ht="15.75" thickBot="1" x14ac:dyDescent="0.3">
      <c r="A67" s="220">
        <f t="shared" si="15"/>
        <v>66</v>
      </c>
      <c r="B67" s="209">
        <v>4</v>
      </c>
      <c r="C67" s="210">
        <v>8</v>
      </c>
      <c r="D67" s="209">
        <v>5</v>
      </c>
      <c r="E67" s="209">
        <v>4</v>
      </c>
      <c r="F67" s="209"/>
      <c r="G67" s="209"/>
      <c r="H67" s="196">
        <f t="shared" ref="H67:H117" si="17">AVERAGE(B67:E67)</f>
        <v>5.25</v>
      </c>
      <c r="I67" s="209">
        <v>5</v>
      </c>
      <c r="J67" s="210">
        <v>7</v>
      </c>
      <c r="K67" s="212">
        <f t="shared" ref="K67:K117" si="18">AVERAGE(I67:J67)</f>
        <v>6</v>
      </c>
      <c r="L67" s="197">
        <f t="shared" ref="L67:L117" si="19">AVERAGE(H67,K67)</f>
        <v>5.625</v>
      </c>
      <c r="M67" s="209">
        <v>6</v>
      </c>
      <c r="N67" s="211">
        <f t="shared" si="11"/>
        <v>6</v>
      </c>
      <c r="O67" s="209">
        <v>8</v>
      </c>
      <c r="P67" s="209">
        <v>5</v>
      </c>
      <c r="Q67" s="212">
        <f t="shared" si="12"/>
        <v>6.5</v>
      </c>
      <c r="R67" s="197">
        <f t="shared" si="13"/>
        <v>6.25</v>
      </c>
      <c r="S67" s="209">
        <v>8</v>
      </c>
      <c r="T67" s="210"/>
      <c r="U67" s="209">
        <v>5</v>
      </c>
      <c r="V67" s="213">
        <f t="shared" si="16"/>
        <v>6.21875</v>
      </c>
    </row>
    <row r="68" spans="1:22" x14ac:dyDescent="0.25">
      <c r="A68" s="214">
        <f t="shared" si="15"/>
        <v>67</v>
      </c>
      <c r="B68" s="7">
        <v>5</v>
      </c>
      <c r="D68" s="7">
        <v>6</v>
      </c>
      <c r="E68" s="7">
        <v>6</v>
      </c>
      <c r="F68" s="7"/>
      <c r="G68" s="7"/>
      <c r="H68" s="87">
        <f t="shared" si="17"/>
        <v>5.666666666666667</v>
      </c>
      <c r="I68" s="7">
        <v>8</v>
      </c>
      <c r="J68" s="7">
        <v>5</v>
      </c>
      <c r="K68" s="93">
        <f t="shared" si="18"/>
        <v>6.5</v>
      </c>
      <c r="L68" s="86">
        <f t="shared" si="19"/>
        <v>6.0833333333333339</v>
      </c>
      <c r="M68" s="7">
        <v>6</v>
      </c>
      <c r="N68" s="83">
        <f t="shared" si="11"/>
        <v>6</v>
      </c>
      <c r="O68" s="7">
        <v>8</v>
      </c>
      <c r="P68" s="7">
        <v>6</v>
      </c>
      <c r="Q68" s="93">
        <f t="shared" si="12"/>
        <v>7</v>
      </c>
      <c r="R68" s="86">
        <f t="shared" si="13"/>
        <v>6.5</v>
      </c>
      <c r="S68" s="7">
        <v>8</v>
      </c>
      <c r="U68" s="7">
        <v>5</v>
      </c>
      <c r="V68" s="85">
        <f t="shared" si="16"/>
        <v>6.3958333333333339</v>
      </c>
    </row>
    <row r="69" spans="1:22" x14ac:dyDescent="0.25">
      <c r="A69" s="206">
        <f t="shared" si="15"/>
        <v>68</v>
      </c>
      <c r="B69" s="7">
        <v>8</v>
      </c>
      <c r="D69" s="7">
        <v>10</v>
      </c>
      <c r="E69" s="7">
        <v>10</v>
      </c>
      <c r="F69" s="7"/>
      <c r="G69" s="7">
        <v>8</v>
      </c>
      <c r="H69" s="87">
        <f t="shared" si="17"/>
        <v>9.3333333333333339</v>
      </c>
      <c r="I69" s="7">
        <v>9</v>
      </c>
      <c r="J69" s="7">
        <v>9</v>
      </c>
      <c r="K69" s="93">
        <f t="shared" si="18"/>
        <v>9</v>
      </c>
      <c r="L69" s="86">
        <f t="shared" si="19"/>
        <v>9.1666666666666679</v>
      </c>
      <c r="M69" s="7">
        <v>8</v>
      </c>
      <c r="N69" s="83">
        <f t="shared" si="11"/>
        <v>8</v>
      </c>
      <c r="O69" s="7">
        <v>9</v>
      </c>
      <c r="P69" s="7">
        <v>9</v>
      </c>
      <c r="Q69" s="93">
        <f t="shared" si="12"/>
        <v>9</v>
      </c>
      <c r="R69" s="86">
        <f t="shared" si="13"/>
        <v>8.5</v>
      </c>
      <c r="S69" s="7">
        <v>8</v>
      </c>
      <c r="U69" s="7">
        <v>8</v>
      </c>
      <c r="V69" s="85">
        <f t="shared" si="16"/>
        <v>8.4166666666666679</v>
      </c>
    </row>
    <row r="70" spans="1:22" x14ac:dyDescent="0.25">
      <c r="A70" s="214">
        <f t="shared" si="15"/>
        <v>69</v>
      </c>
      <c r="B70" s="7">
        <v>4</v>
      </c>
      <c r="C70">
        <v>2</v>
      </c>
      <c r="D70" s="7">
        <v>5</v>
      </c>
      <c r="E70" s="7">
        <v>3</v>
      </c>
      <c r="F70" s="7"/>
      <c r="G70" s="7"/>
      <c r="H70" s="87">
        <f t="shared" si="17"/>
        <v>3.5</v>
      </c>
      <c r="I70" s="7">
        <v>4</v>
      </c>
      <c r="J70" s="7">
        <v>5</v>
      </c>
      <c r="K70" s="93">
        <f t="shared" si="18"/>
        <v>4.5</v>
      </c>
      <c r="L70" s="86">
        <f t="shared" si="19"/>
        <v>4</v>
      </c>
      <c r="M70" s="7">
        <v>4</v>
      </c>
      <c r="N70" s="83">
        <f t="shared" si="11"/>
        <v>4</v>
      </c>
      <c r="O70" s="7">
        <v>4</v>
      </c>
      <c r="P70" s="7">
        <v>4</v>
      </c>
      <c r="Q70" s="93">
        <f t="shared" si="12"/>
        <v>4</v>
      </c>
      <c r="R70" s="86">
        <f t="shared" si="13"/>
        <v>4</v>
      </c>
      <c r="S70" s="7">
        <v>1</v>
      </c>
      <c r="U70" s="7">
        <v>4</v>
      </c>
      <c r="V70" s="85">
        <f t="shared" si="16"/>
        <v>3.25</v>
      </c>
    </row>
    <row r="71" spans="1:22" x14ac:dyDescent="0.25">
      <c r="A71" s="206">
        <f t="shared" si="15"/>
        <v>70</v>
      </c>
      <c r="B71" s="7">
        <v>4</v>
      </c>
      <c r="C71">
        <v>7</v>
      </c>
      <c r="D71" s="7">
        <v>4</v>
      </c>
      <c r="E71" s="7">
        <v>4</v>
      </c>
      <c r="F71" s="7">
        <v>8</v>
      </c>
      <c r="G71" s="7"/>
      <c r="H71" s="87">
        <f>AVERAGE(B71:F71)</f>
        <v>5.4</v>
      </c>
      <c r="I71" s="7">
        <v>6</v>
      </c>
      <c r="J71" s="7">
        <v>6</v>
      </c>
      <c r="K71" s="93">
        <f t="shared" si="18"/>
        <v>6</v>
      </c>
      <c r="L71" s="86">
        <f t="shared" si="19"/>
        <v>5.7</v>
      </c>
      <c r="M71" s="7">
        <v>5</v>
      </c>
      <c r="N71" s="83">
        <f t="shared" si="11"/>
        <v>5</v>
      </c>
      <c r="O71" s="7">
        <v>6</v>
      </c>
      <c r="P71" s="7">
        <v>5</v>
      </c>
      <c r="Q71" s="93">
        <f t="shared" si="12"/>
        <v>5.5</v>
      </c>
      <c r="R71" s="86">
        <f t="shared" si="13"/>
        <v>5.25</v>
      </c>
      <c r="S71" s="7">
        <v>6</v>
      </c>
      <c r="U71" s="7">
        <v>5</v>
      </c>
      <c r="V71" s="85">
        <f t="shared" si="16"/>
        <v>5.4874999999999998</v>
      </c>
    </row>
    <row r="72" spans="1:22" x14ac:dyDescent="0.25">
      <c r="A72" s="214">
        <f t="shared" si="15"/>
        <v>71</v>
      </c>
      <c r="B72" s="7">
        <v>5</v>
      </c>
      <c r="D72" s="7">
        <v>7</v>
      </c>
      <c r="E72" s="7">
        <v>6</v>
      </c>
      <c r="F72"/>
      <c r="G72"/>
      <c r="H72" s="87">
        <f t="shared" si="17"/>
        <v>6</v>
      </c>
      <c r="I72" s="7">
        <v>6</v>
      </c>
      <c r="J72" s="7">
        <v>8</v>
      </c>
      <c r="K72" s="93">
        <f t="shared" si="18"/>
        <v>7</v>
      </c>
      <c r="L72" s="86">
        <f t="shared" si="19"/>
        <v>6.5</v>
      </c>
      <c r="M72" s="7">
        <v>6</v>
      </c>
      <c r="N72" s="83">
        <f t="shared" si="11"/>
        <v>6</v>
      </c>
      <c r="O72" s="7">
        <v>7</v>
      </c>
      <c r="P72" s="7">
        <v>7</v>
      </c>
      <c r="Q72" s="93">
        <f t="shared" si="12"/>
        <v>7</v>
      </c>
      <c r="R72" s="86">
        <f t="shared" si="13"/>
        <v>6.5</v>
      </c>
      <c r="S72" s="7">
        <v>9</v>
      </c>
      <c r="U72" s="7">
        <v>5</v>
      </c>
      <c r="V72" s="85">
        <f t="shared" si="16"/>
        <v>6.75</v>
      </c>
    </row>
    <row r="73" spans="1:22" x14ac:dyDescent="0.25">
      <c r="A73" s="214">
        <f t="shared" si="15"/>
        <v>72</v>
      </c>
      <c r="B73" s="7">
        <v>5</v>
      </c>
      <c r="D73" s="7">
        <v>7</v>
      </c>
      <c r="E73" s="7">
        <v>6</v>
      </c>
      <c r="F73"/>
      <c r="G73"/>
      <c r="H73" s="87">
        <f t="shared" si="17"/>
        <v>6</v>
      </c>
      <c r="I73" s="7">
        <v>7</v>
      </c>
      <c r="J73" s="7">
        <v>8</v>
      </c>
      <c r="K73" s="93">
        <f t="shared" si="18"/>
        <v>7.5</v>
      </c>
      <c r="L73" s="86">
        <f t="shared" si="19"/>
        <v>6.75</v>
      </c>
      <c r="M73" s="7">
        <v>6</v>
      </c>
      <c r="N73" s="83">
        <f t="shared" si="11"/>
        <v>6</v>
      </c>
      <c r="O73" s="7">
        <v>7</v>
      </c>
      <c r="P73" s="7">
        <v>6</v>
      </c>
      <c r="Q73" s="93">
        <f t="shared" si="12"/>
        <v>6.5</v>
      </c>
      <c r="R73" s="86">
        <f t="shared" si="13"/>
        <v>6.25</v>
      </c>
      <c r="S73" s="7">
        <v>7</v>
      </c>
      <c r="U73" s="7">
        <v>6</v>
      </c>
      <c r="V73" s="85">
        <f t="shared" si="16"/>
        <v>6.5</v>
      </c>
    </row>
    <row r="74" spans="1:22" x14ac:dyDescent="0.25">
      <c r="A74" s="206">
        <f t="shared" si="15"/>
        <v>73</v>
      </c>
      <c r="B74" s="7">
        <v>5</v>
      </c>
      <c r="C74">
        <v>9</v>
      </c>
      <c r="D74" s="7">
        <v>7</v>
      </c>
      <c r="E74" s="7">
        <v>5</v>
      </c>
      <c r="F74" s="7">
        <v>9</v>
      </c>
      <c r="G74"/>
      <c r="H74" s="87">
        <f>AVERAGE(B74:F74)</f>
        <v>7</v>
      </c>
      <c r="I74" s="7">
        <v>7</v>
      </c>
      <c r="J74" s="7">
        <v>7</v>
      </c>
      <c r="K74" s="93">
        <f t="shared" si="18"/>
        <v>7</v>
      </c>
      <c r="L74" s="86">
        <f t="shared" si="19"/>
        <v>7</v>
      </c>
      <c r="M74" s="7">
        <v>7</v>
      </c>
      <c r="N74" s="83">
        <f t="shared" si="11"/>
        <v>7</v>
      </c>
      <c r="O74" s="7">
        <v>8</v>
      </c>
      <c r="P74" s="7">
        <v>6</v>
      </c>
      <c r="Q74" s="93">
        <f t="shared" si="12"/>
        <v>7</v>
      </c>
      <c r="R74" s="86">
        <f t="shared" si="13"/>
        <v>7</v>
      </c>
      <c r="S74" s="7">
        <v>9</v>
      </c>
      <c r="U74" s="7">
        <v>7</v>
      </c>
      <c r="V74" s="85">
        <f t="shared" si="16"/>
        <v>7.5</v>
      </c>
    </row>
    <row r="75" spans="1:22" x14ac:dyDescent="0.25">
      <c r="A75" s="214">
        <f t="shared" si="15"/>
        <v>74</v>
      </c>
      <c r="B75" s="7">
        <v>6</v>
      </c>
      <c r="D75" s="7">
        <v>6</v>
      </c>
      <c r="E75" s="7">
        <v>4</v>
      </c>
      <c r="F75"/>
      <c r="G75"/>
      <c r="H75" s="87">
        <f t="shared" si="17"/>
        <v>5.333333333333333</v>
      </c>
      <c r="I75" s="7">
        <v>6</v>
      </c>
      <c r="J75" s="7">
        <v>6</v>
      </c>
      <c r="K75" s="93">
        <f t="shared" si="18"/>
        <v>6</v>
      </c>
      <c r="L75" s="86">
        <f t="shared" si="19"/>
        <v>5.6666666666666661</v>
      </c>
      <c r="M75" s="7">
        <v>5</v>
      </c>
      <c r="N75" s="83">
        <f t="shared" si="11"/>
        <v>5</v>
      </c>
      <c r="O75" s="7">
        <v>5</v>
      </c>
      <c r="P75" s="7">
        <v>5</v>
      </c>
      <c r="Q75" s="93">
        <f t="shared" si="12"/>
        <v>5</v>
      </c>
      <c r="R75" s="86">
        <f t="shared" si="13"/>
        <v>5</v>
      </c>
      <c r="S75" s="7">
        <v>6</v>
      </c>
      <c r="U75" s="7">
        <v>5</v>
      </c>
      <c r="V75" s="85">
        <f t="shared" si="16"/>
        <v>5.4166666666666661</v>
      </c>
    </row>
    <row r="76" spans="1:22" x14ac:dyDescent="0.25">
      <c r="A76" s="206">
        <f t="shared" si="15"/>
        <v>75</v>
      </c>
      <c r="B76" s="7">
        <v>5</v>
      </c>
      <c r="C76">
        <v>8</v>
      </c>
      <c r="D76" s="7">
        <v>4</v>
      </c>
      <c r="E76" s="7">
        <v>5</v>
      </c>
      <c r="F76" s="7">
        <v>6</v>
      </c>
      <c r="G76"/>
      <c r="H76" s="87">
        <f>AVERAGE(B76:F76)</f>
        <v>5.6</v>
      </c>
      <c r="I76" s="7">
        <v>6</v>
      </c>
      <c r="J76" s="7">
        <v>8</v>
      </c>
      <c r="K76" s="93">
        <f t="shared" si="18"/>
        <v>7</v>
      </c>
      <c r="L76" s="86">
        <f t="shared" si="19"/>
        <v>6.3</v>
      </c>
      <c r="M76" s="7">
        <v>5</v>
      </c>
      <c r="N76" s="83">
        <f t="shared" si="11"/>
        <v>5</v>
      </c>
      <c r="O76" s="7">
        <v>7</v>
      </c>
      <c r="P76" s="7">
        <v>6</v>
      </c>
      <c r="Q76" s="93">
        <f t="shared" si="12"/>
        <v>6.5</v>
      </c>
      <c r="R76" s="86">
        <f t="shared" si="13"/>
        <v>5.75</v>
      </c>
      <c r="S76" s="7">
        <v>6</v>
      </c>
      <c r="U76" s="7">
        <v>6</v>
      </c>
      <c r="V76" s="85">
        <f t="shared" si="16"/>
        <v>6.0125000000000002</v>
      </c>
    </row>
    <row r="77" spans="1:22" x14ac:dyDescent="0.25">
      <c r="A77" s="206">
        <f t="shared" si="15"/>
        <v>76</v>
      </c>
      <c r="B77" s="7">
        <v>5</v>
      </c>
      <c r="C77">
        <v>9</v>
      </c>
      <c r="D77" s="7">
        <v>4</v>
      </c>
      <c r="E77" s="7">
        <v>7</v>
      </c>
      <c r="F77" s="7">
        <v>6</v>
      </c>
      <c r="G77" s="6"/>
      <c r="H77" s="87">
        <f>AVERAGE(B77:F77)</f>
        <v>6.2</v>
      </c>
      <c r="I77" s="7">
        <v>6</v>
      </c>
      <c r="J77" s="7">
        <v>8</v>
      </c>
      <c r="K77" s="93">
        <f t="shared" si="18"/>
        <v>7</v>
      </c>
      <c r="L77" s="86">
        <f t="shared" si="19"/>
        <v>6.6</v>
      </c>
      <c r="M77" s="7">
        <v>5</v>
      </c>
      <c r="N77" s="83">
        <f t="shared" si="11"/>
        <v>5</v>
      </c>
      <c r="O77" s="7">
        <v>6</v>
      </c>
      <c r="P77" s="7">
        <v>5</v>
      </c>
      <c r="Q77" s="93">
        <f t="shared" si="12"/>
        <v>5.5</v>
      </c>
      <c r="R77" s="86">
        <f t="shared" si="13"/>
        <v>5.25</v>
      </c>
      <c r="S77" s="7">
        <v>6</v>
      </c>
      <c r="U77" s="7">
        <v>8</v>
      </c>
      <c r="V77" s="85">
        <f t="shared" si="16"/>
        <v>6.4625000000000004</v>
      </c>
    </row>
    <row r="78" spans="1:22" x14ac:dyDescent="0.25">
      <c r="A78" s="206">
        <f t="shared" si="15"/>
        <v>77</v>
      </c>
      <c r="B78" s="7">
        <v>4</v>
      </c>
      <c r="D78" s="7">
        <v>7</v>
      </c>
      <c r="E78" s="7">
        <v>5</v>
      </c>
      <c r="F78"/>
      <c r="G78"/>
      <c r="H78" s="87">
        <f t="shared" si="17"/>
        <v>5.333333333333333</v>
      </c>
      <c r="I78" s="7">
        <v>7</v>
      </c>
      <c r="J78" s="7">
        <v>5</v>
      </c>
      <c r="K78" s="93">
        <f t="shared" si="18"/>
        <v>6</v>
      </c>
      <c r="L78" s="86">
        <f t="shared" si="19"/>
        <v>5.6666666666666661</v>
      </c>
      <c r="M78" s="7">
        <v>5</v>
      </c>
      <c r="N78" s="83">
        <f t="shared" si="11"/>
        <v>5</v>
      </c>
      <c r="O78" s="7">
        <v>6</v>
      </c>
      <c r="P78" s="7">
        <v>5</v>
      </c>
      <c r="Q78" s="93">
        <f t="shared" si="12"/>
        <v>5.5</v>
      </c>
      <c r="R78" s="86">
        <f t="shared" si="13"/>
        <v>5.25</v>
      </c>
      <c r="S78" s="7">
        <v>6</v>
      </c>
      <c r="U78" s="7">
        <v>5</v>
      </c>
      <c r="V78" s="85">
        <f t="shared" si="16"/>
        <v>5.4791666666666661</v>
      </c>
    </row>
    <row r="79" spans="1:22" x14ac:dyDescent="0.25">
      <c r="A79" s="214">
        <f t="shared" si="15"/>
        <v>78</v>
      </c>
      <c r="B79" s="7">
        <v>3</v>
      </c>
      <c r="C79">
        <v>6</v>
      </c>
      <c r="D79" s="7">
        <v>5</v>
      </c>
      <c r="E79" s="7">
        <v>5</v>
      </c>
      <c r="F79"/>
      <c r="G79"/>
      <c r="H79" s="87">
        <f t="shared" si="17"/>
        <v>4.75</v>
      </c>
      <c r="I79" s="7">
        <v>6</v>
      </c>
      <c r="J79" s="7">
        <v>5</v>
      </c>
      <c r="K79" s="93">
        <f t="shared" si="18"/>
        <v>5.5</v>
      </c>
      <c r="L79" s="86">
        <f t="shared" si="19"/>
        <v>5.125</v>
      </c>
      <c r="M79" s="7">
        <v>5</v>
      </c>
      <c r="N79" s="83">
        <f t="shared" si="11"/>
        <v>5</v>
      </c>
      <c r="O79" s="7">
        <v>6</v>
      </c>
      <c r="P79" s="7">
        <v>5</v>
      </c>
      <c r="Q79" s="93">
        <f t="shared" si="12"/>
        <v>5.5</v>
      </c>
      <c r="R79" s="86">
        <f t="shared" si="13"/>
        <v>5.25</v>
      </c>
      <c r="S79" s="7">
        <v>7</v>
      </c>
      <c r="U79" s="7">
        <v>4</v>
      </c>
      <c r="V79" s="85">
        <f t="shared" si="16"/>
        <v>5.34375</v>
      </c>
    </row>
    <row r="80" spans="1:22" x14ac:dyDescent="0.25">
      <c r="A80" s="214">
        <f t="shared" si="15"/>
        <v>79</v>
      </c>
      <c r="B80" s="7">
        <v>5</v>
      </c>
      <c r="C80">
        <v>9</v>
      </c>
      <c r="D80" s="7">
        <v>7</v>
      </c>
      <c r="E80" s="7">
        <v>7</v>
      </c>
      <c r="F80" s="7"/>
      <c r="G80" s="7"/>
      <c r="H80" s="87">
        <f t="shared" si="17"/>
        <v>7</v>
      </c>
      <c r="I80" s="7">
        <v>8</v>
      </c>
      <c r="J80" s="7">
        <v>8</v>
      </c>
      <c r="K80" s="93">
        <f t="shared" si="18"/>
        <v>8</v>
      </c>
      <c r="L80" s="86">
        <f t="shared" si="19"/>
        <v>7.5</v>
      </c>
      <c r="M80" s="7">
        <v>6</v>
      </c>
      <c r="N80" s="83">
        <f t="shared" ref="N80:N103" si="20">AVERAGE(M80:M80)</f>
        <v>6</v>
      </c>
      <c r="O80" s="7">
        <v>7</v>
      </c>
      <c r="P80" s="7">
        <v>7</v>
      </c>
      <c r="Q80" s="93">
        <f t="shared" ref="Q80:Q103" si="21">AVERAGE(O80:P80)</f>
        <v>7</v>
      </c>
      <c r="R80" s="86">
        <f t="shared" ref="R80:R103" si="22">AVERAGE(N80,Q80)</f>
        <v>6.5</v>
      </c>
      <c r="S80" s="7">
        <v>8</v>
      </c>
      <c r="U80" s="7">
        <v>5</v>
      </c>
      <c r="V80" s="85">
        <f t="shared" si="16"/>
        <v>6.75</v>
      </c>
    </row>
    <row r="81" spans="1:30" x14ac:dyDescent="0.25">
      <c r="A81" s="206">
        <f t="shared" si="15"/>
        <v>80</v>
      </c>
      <c r="B81" s="7"/>
      <c r="C81">
        <v>6</v>
      </c>
      <c r="D81" s="7">
        <v>4</v>
      </c>
      <c r="E81" s="7">
        <v>4</v>
      </c>
      <c r="F81" s="7">
        <v>8</v>
      </c>
      <c r="G81"/>
      <c r="H81" s="87">
        <f>AVERAGE(B81:F81)</f>
        <v>5.5</v>
      </c>
      <c r="I81" s="7">
        <v>5</v>
      </c>
      <c r="J81" s="7">
        <v>10</v>
      </c>
      <c r="K81" s="93">
        <f t="shared" si="18"/>
        <v>7.5</v>
      </c>
      <c r="L81" s="86">
        <f t="shared" si="19"/>
        <v>6.5</v>
      </c>
      <c r="M81" s="7">
        <v>6</v>
      </c>
      <c r="N81" s="83">
        <f t="shared" si="20"/>
        <v>6</v>
      </c>
      <c r="O81" s="7">
        <v>7</v>
      </c>
      <c r="P81" s="7">
        <v>6</v>
      </c>
      <c r="Q81" s="93">
        <f t="shared" si="21"/>
        <v>6.5</v>
      </c>
      <c r="R81" s="86">
        <f t="shared" si="22"/>
        <v>6.25</v>
      </c>
      <c r="S81" s="7">
        <v>6</v>
      </c>
      <c r="U81" s="7">
        <v>6</v>
      </c>
      <c r="V81" s="85">
        <f t="shared" si="16"/>
        <v>6.1875</v>
      </c>
    </row>
    <row r="82" spans="1:30" x14ac:dyDescent="0.25">
      <c r="A82" s="214">
        <f t="shared" si="15"/>
        <v>81</v>
      </c>
      <c r="B82" s="7">
        <v>5</v>
      </c>
      <c r="C82">
        <v>7</v>
      </c>
      <c r="D82" s="7">
        <v>8</v>
      </c>
      <c r="E82" s="7">
        <v>6</v>
      </c>
      <c r="F82" s="7">
        <v>7</v>
      </c>
      <c r="G82"/>
      <c r="H82" s="87">
        <f>AVERAGE(B82:F82)</f>
        <v>6.6</v>
      </c>
      <c r="I82" s="7">
        <v>6</v>
      </c>
      <c r="J82" s="7">
        <v>7</v>
      </c>
      <c r="K82" s="93">
        <f t="shared" si="18"/>
        <v>6.5</v>
      </c>
      <c r="L82" s="86">
        <f t="shared" si="19"/>
        <v>6.55</v>
      </c>
      <c r="M82" s="7">
        <v>5</v>
      </c>
      <c r="N82" s="83">
        <f t="shared" si="20"/>
        <v>5</v>
      </c>
      <c r="O82" s="7">
        <v>6</v>
      </c>
      <c r="P82" s="7">
        <v>5</v>
      </c>
      <c r="Q82" s="93">
        <f t="shared" si="21"/>
        <v>5.5</v>
      </c>
      <c r="R82" s="86">
        <f t="shared" si="22"/>
        <v>5.25</v>
      </c>
      <c r="S82" s="7">
        <v>7</v>
      </c>
      <c r="U82" s="7">
        <v>5</v>
      </c>
      <c r="V82" s="85">
        <f t="shared" si="16"/>
        <v>5.95</v>
      </c>
    </row>
    <row r="83" spans="1:30" x14ac:dyDescent="0.25">
      <c r="A83" s="214">
        <f t="shared" si="15"/>
        <v>82</v>
      </c>
      <c r="B83" s="7">
        <v>3</v>
      </c>
      <c r="C83">
        <v>6</v>
      </c>
      <c r="D83" s="7">
        <v>4</v>
      </c>
      <c r="E83" s="7">
        <v>5</v>
      </c>
      <c r="F83" s="7">
        <v>5</v>
      </c>
      <c r="G83"/>
      <c r="H83" s="87">
        <f>AVERAGE(B83:F83)</f>
        <v>4.5999999999999996</v>
      </c>
      <c r="I83" s="7">
        <v>5</v>
      </c>
      <c r="J83" s="7">
        <v>6</v>
      </c>
      <c r="K83" s="93">
        <f t="shared" si="18"/>
        <v>5.5</v>
      </c>
      <c r="L83" s="86">
        <f t="shared" si="19"/>
        <v>5.05</v>
      </c>
      <c r="M83" s="7">
        <v>3</v>
      </c>
      <c r="N83" s="83">
        <f t="shared" si="20"/>
        <v>3</v>
      </c>
      <c r="O83" s="7">
        <v>4</v>
      </c>
      <c r="P83" s="7">
        <v>4</v>
      </c>
      <c r="Q83" s="93">
        <f t="shared" si="21"/>
        <v>4</v>
      </c>
      <c r="R83" s="86">
        <f t="shared" si="22"/>
        <v>3.5</v>
      </c>
      <c r="S83" s="7">
        <v>6</v>
      </c>
      <c r="U83" s="7">
        <v>4</v>
      </c>
      <c r="V83" s="85">
        <f t="shared" si="16"/>
        <v>4.6375000000000002</v>
      </c>
    </row>
    <row r="84" spans="1:30" x14ac:dyDescent="0.25">
      <c r="A84" s="206">
        <f t="shared" si="15"/>
        <v>83</v>
      </c>
      <c r="B84" s="7">
        <v>3</v>
      </c>
      <c r="D84" s="7">
        <v>3</v>
      </c>
      <c r="E84" s="7">
        <v>4</v>
      </c>
      <c r="F84"/>
      <c r="G84"/>
      <c r="H84" s="87">
        <f t="shared" si="17"/>
        <v>3.3333333333333335</v>
      </c>
      <c r="I84" s="7">
        <v>3</v>
      </c>
      <c r="J84" s="7">
        <v>2</v>
      </c>
      <c r="K84" s="93">
        <f t="shared" si="18"/>
        <v>2.5</v>
      </c>
      <c r="L84" s="86">
        <f t="shared" si="19"/>
        <v>2.916666666666667</v>
      </c>
      <c r="M84" s="7">
        <v>4</v>
      </c>
      <c r="N84" s="83">
        <f t="shared" si="20"/>
        <v>4</v>
      </c>
      <c r="O84" s="7">
        <v>3</v>
      </c>
      <c r="P84" s="7">
        <v>4</v>
      </c>
      <c r="Q84" s="93">
        <f t="shared" si="21"/>
        <v>3.5</v>
      </c>
      <c r="R84" s="86">
        <f t="shared" si="22"/>
        <v>3.75</v>
      </c>
      <c r="S84" s="7">
        <v>1</v>
      </c>
      <c r="U84" s="7">
        <v>2</v>
      </c>
      <c r="V84" s="85">
        <f t="shared" si="16"/>
        <v>2.416666666666667</v>
      </c>
    </row>
    <row r="85" spans="1:30" x14ac:dyDescent="0.25">
      <c r="A85" s="206">
        <f t="shared" si="15"/>
        <v>84</v>
      </c>
      <c r="B85" s="7"/>
      <c r="C85">
        <v>6</v>
      </c>
      <c r="D85" s="7">
        <v>4</v>
      </c>
      <c r="E85" s="7">
        <v>5</v>
      </c>
      <c r="F85" s="7">
        <v>9</v>
      </c>
      <c r="G85"/>
      <c r="H85" s="87">
        <f>AVERAGE(B85:F85)</f>
        <v>6</v>
      </c>
      <c r="I85" s="7"/>
      <c r="J85" s="7">
        <v>10</v>
      </c>
      <c r="K85" s="93">
        <f t="shared" si="18"/>
        <v>10</v>
      </c>
      <c r="L85" s="86">
        <f t="shared" si="19"/>
        <v>8</v>
      </c>
      <c r="M85" s="7">
        <v>6</v>
      </c>
      <c r="N85" s="83">
        <f t="shared" si="20"/>
        <v>6</v>
      </c>
      <c r="O85" s="7">
        <v>7</v>
      </c>
      <c r="Q85" s="93">
        <f t="shared" si="21"/>
        <v>7</v>
      </c>
      <c r="R85" s="86">
        <f t="shared" si="22"/>
        <v>6.5</v>
      </c>
      <c r="S85" s="7">
        <v>7</v>
      </c>
      <c r="U85" s="7">
        <v>6</v>
      </c>
      <c r="V85" s="85">
        <f t="shared" si="16"/>
        <v>6.875</v>
      </c>
    </row>
    <row r="86" spans="1:30" x14ac:dyDescent="0.25">
      <c r="A86" s="214">
        <f t="shared" si="15"/>
        <v>85</v>
      </c>
      <c r="B86" s="7">
        <v>1</v>
      </c>
      <c r="C86">
        <v>3</v>
      </c>
      <c r="D86" s="7">
        <v>4</v>
      </c>
      <c r="E86" s="7">
        <v>3</v>
      </c>
      <c r="F86"/>
      <c r="G86"/>
      <c r="H86" s="87">
        <f t="shared" si="17"/>
        <v>2.75</v>
      </c>
      <c r="I86" s="7">
        <v>4</v>
      </c>
      <c r="J86" s="7">
        <v>5</v>
      </c>
      <c r="K86" s="93">
        <f t="shared" si="18"/>
        <v>4.5</v>
      </c>
      <c r="L86" s="86">
        <f t="shared" si="19"/>
        <v>3.625</v>
      </c>
      <c r="M86" s="7">
        <v>2</v>
      </c>
      <c r="N86" s="83">
        <f t="shared" si="20"/>
        <v>2</v>
      </c>
      <c r="O86" s="7">
        <v>3</v>
      </c>
      <c r="P86">
        <v>4</v>
      </c>
      <c r="Q86" s="93">
        <f t="shared" si="21"/>
        <v>3.5</v>
      </c>
      <c r="R86" s="86">
        <f t="shared" si="22"/>
        <v>2.75</v>
      </c>
      <c r="S86" s="7">
        <v>6</v>
      </c>
      <c r="U86" s="7">
        <v>3</v>
      </c>
      <c r="V86" s="85">
        <f t="shared" si="16"/>
        <v>3.84375</v>
      </c>
    </row>
    <row r="87" spans="1:30" x14ac:dyDescent="0.25">
      <c r="A87" s="214">
        <f t="shared" si="15"/>
        <v>86</v>
      </c>
      <c r="B87" s="7">
        <v>7</v>
      </c>
      <c r="D87" s="7">
        <v>8</v>
      </c>
      <c r="E87" s="7">
        <v>8</v>
      </c>
      <c r="F87"/>
      <c r="G87">
        <v>7</v>
      </c>
      <c r="H87" s="87">
        <f t="shared" si="17"/>
        <v>7.666666666666667</v>
      </c>
      <c r="I87" s="7">
        <v>8</v>
      </c>
      <c r="J87" s="7">
        <v>8</v>
      </c>
      <c r="K87" s="93">
        <f t="shared" si="18"/>
        <v>8</v>
      </c>
      <c r="L87" s="86">
        <f t="shared" si="19"/>
        <v>7.8333333333333339</v>
      </c>
      <c r="M87" s="7">
        <v>6</v>
      </c>
      <c r="N87" s="83">
        <f t="shared" si="20"/>
        <v>6</v>
      </c>
      <c r="O87" s="7">
        <v>7</v>
      </c>
      <c r="P87">
        <v>6</v>
      </c>
      <c r="Q87" s="93">
        <f t="shared" si="21"/>
        <v>6.5</v>
      </c>
      <c r="R87" s="86">
        <f t="shared" si="22"/>
        <v>6.25</v>
      </c>
      <c r="S87" s="7">
        <v>8</v>
      </c>
      <c r="U87" s="7">
        <v>6</v>
      </c>
      <c r="V87" s="85">
        <f t="shared" si="16"/>
        <v>7.0208333333333339</v>
      </c>
    </row>
    <row r="88" spans="1:30" x14ac:dyDescent="0.25">
      <c r="A88" s="214">
        <f t="shared" si="15"/>
        <v>87</v>
      </c>
      <c r="B88" s="7">
        <v>3</v>
      </c>
      <c r="D88" s="7">
        <v>7</v>
      </c>
      <c r="E88" s="7">
        <v>4</v>
      </c>
      <c r="F88"/>
      <c r="G88"/>
      <c r="H88" s="87">
        <f t="shared" si="17"/>
        <v>4.666666666666667</v>
      </c>
      <c r="I88" s="7">
        <v>6</v>
      </c>
      <c r="J88" s="7">
        <v>5</v>
      </c>
      <c r="K88" s="93">
        <f t="shared" si="18"/>
        <v>5.5</v>
      </c>
      <c r="L88" s="86">
        <f t="shared" si="19"/>
        <v>5.0833333333333339</v>
      </c>
      <c r="M88" s="7">
        <v>2</v>
      </c>
      <c r="N88" s="83">
        <f t="shared" si="20"/>
        <v>2</v>
      </c>
      <c r="O88" s="7">
        <v>6</v>
      </c>
      <c r="P88">
        <v>5</v>
      </c>
      <c r="Q88" s="93">
        <f t="shared" si="21"/>
        <v>5.5</v>
      </c>
      <c r="R88" s="86">
        <f t="shared" si="22"/>
        <v>3.75</v>
      </c>
      <c r="S88" s="7">
        <v>6</v>
      </c>
      <c r="U88" s="7">
        <v>3</v>
      </c>
      <c r="V88" s="85">
        <f t="shared" si="16"/>
        <v>4.4583333333333339</v>
      </c>
    </row>
    <row r="89" spans="1:30" x14ac:dyDescent="0.25">
      <c r="A89" s="214">
        <f t="shared" si="15"/>
        <v>88</v>
      </c>
      <c r="B89" s="7">
        <v>5</v>
      </c>
      <c r="D89" s="7">
        <v>8</v>
      </c>
      <c r="E89" s="7">
        <v>6</v>
      </c>
      <c r="F89"/>
      <c r="G89"/>
      <c r="H89" s="87">
        <f t="shared" si="17"/>
        <v>6.333333333333333</v>
      </c>
      <c r="I89" s="7">
        <v>7</v>
      </c>
      <c r="J89" s="7">
        <v>7</v>
      </c>
      <c r="K89" s="93">
        <f t="shared" si="18"/>
        <v>7</v>
      </c>
      <c r="L89" s="86">
        <f t="shared" si="19"/>
        <v>6.6666666666666661</v>
      </c>
      <c r="M89" s="7">
        <v>6</v>
      </c>
      <c r="N89" s="83">
        <f t="shared" si="20"/>
        <v>6</v>
      </c>
      <c r="O89" s="7">
        <v>6</v>
      </c>
      <c r="P89">
        <v>6</v>
      </c>
      <c r="Q89" s="93">
        <f t="shared" si="21"/>
        <v>6</v>
      </c>
      <c r="R89" s="86">
        <f t="shared" si="22"/>
        <v>6</v>
      </c>
      <c r="S89" s="7">
        <v>8</v>
      </c>
      <c r="U89" s="7">
        <v>6</v>
      </c>
      <c r="V89" s="85">
        <f t="shared" si="16"/>
        <v>6.6666666666666661</v>
      </c>
    </row>
    <row r="90" spans="1:30" x14ac:dyDescent="0.25">
      <c r="A90" s="206">
        <f t="shared" si="15"/>
        <v>89</v>
      </c>
      <c r="B90" s="7"/>
      <c r="D90" s="7">
        <v>8</v>
      </c>
      <c r="E90" s="7">
        <v>6</v>
      </c>
      <c r="F90"/>
      <c r="G90"/>
      <c r="H90" s="87">
        <f t="shared" si="17"/>
        <v>7</v>
      </c>
      <c r="I90" s="7"/>
      <c r="J90" s="7">
        <v>7</v>
      </c>
      <c r="K90" s="93">
        <f t="shared" si="18"/>
        <v>7</v>
      </c>
      <c r="L90" s="86">
        <f t="shared" si="19"/>
        <v>7</v>
      </c>
      <c r="M90" s="7">
        <v>5</v>
      </c>
      <c r="N90" s="83">
        <f t="shared" si="20"/>
        <v>5</v>
      </c>
      <c r="O90" s="7">
        <v>6</v>
      </c>
      <c r="Q90" s="93">
        <f t="shared" si="21"/>
        <v>6</v>
      </c>
      <c r="R90" s="86">
        <f t="shared" si="22"/>
        <v>5.5</v>
      </c>
      <c r="S90" s="7">
        <v>7</v>
      </c>
      <c r="U90" s="7">
        <v>6</v>
      </c>
      <c r="V90" s="85">
        <f t="shared" si="16"/>
        <v>6.375</v>
      </c>
    </row>
    <row r="91" spans="1:30" x14ac:dyDescent="0.25">
      <c r="A91" s="206">
        <f t="shared" si="15"/>
        <v>90</v>
      </c>
      <c r="B91" s="7">
        <v>8</v>
      </c>
      <c r="D91" s="7">
        <v>9</v>
      </c>
      <c r="E91" s="7">
        <v>10</v>
      </c>
      <c r="F91"/>
      <c r="G91">
        <v>8</v>
      </c>
      <c r="H91" s="87">
        <f t="shared" si="17"/>
        <v>9</v>
      </c>
      <c r="I91" s="7">
        <v>9</v>
      </c>
      <c r="J91" s="7">
        <v>10</v>
      </c>
      <c r="K91" s="93">
        <f t="shared" si="18"/>
        <v>9.5</v>
      </c>
      <c r="L91" s="86">
        <f t="shared" si="19"/>
        <v>9.25</v>
      </c>
      <c r="M91" s="7">
        <v>9</v>
      </c>
      <c r="N91" s="83">
        <f t="shared" si="20"/>
        <v>9</v>
      </c>
      <c r="O91" s="7">
        <v>10</v>
      </c>
      <c r="P91">
        <v>9</v>
      </c>
      <c r="Q91" s="93">
        <f t="shared" si="21"/>
        <v>9.5</v>
      </c>
      <c r="R91" s="86">
        <f t="shared" si="22"/>
        <v>9.25</v>
      </c>
      <c r="S91" s="7">
        <v>10</v>
      </c>
      <c r="U91" s="7">
        <v>9</v>
      </c>
      <c r="V91" s="85">
        <f t="shared" si="16"/>
        <v>9.375</v>
      </c>
    </row>
    <row r="92" spans="1:30" x14ac:dyDescent="0.25">
      <c r="A92" s="206">
        <f t="shared" si="15"/>
        <v>91</v>
      </c>
      <c r="B92" s="7">
        <v>2</v>
      </c>
      <c r="C92" s="5"/>
      <c r="D92" s="7">
        <v>3</v>
      </c>
      <c r="E92" s="7">
        <v>4</v>
      </c>
      <c r="F92" s="7">
        <v>4</v>
      </c>
      <c r="G92"/>
      <c r="H92" s="87">
        <f>AVERAGE(B92:F92)</f>
        <v>3.25</v>
      </c>
      <c r="I92" s="7">
        <v>5</v>
      </c>
      <c r="J92" s="7">
        <v>3</v>
      </c>
      <c r="K92" s="93">
        <f t="shared" si="18"/>
        <v>4</v>
      </c>
      <c r="L92" s="86">
        <f t="shared" si="19"/>
        <v>3.625</v>
      </c>
      <c r="M92" s="7">
        <v>5</v>
      </c>
      <c r="N92" s="83">
        <f t="shared" si="20"/>
        <v>5</v>
      </c>
      <c r="O92" s="7">
        <v>4</v>
      </c>
      <c r="P92">
        <v>4</v>
      </c>
      <c r="Q92" s="93">
        <f t="shared" si="21"/>
        <v>4</v>
      </c>
      <c r="R92" s="86">
        <f t="shared" si="22"/>
        <v>4.5</v>
      </c>
      <c r="S92" s="7">
        <v>1</v>
      </c>
      <c r="U92" s="7">
        <v>4</v>
      </c>
      <c r="V92" s="85">
        <f t="shared" si="16"/>
        <v>3.28125</v>
      </c>
    </row>
    <row r="93" spans="1:30" x14ac:dyDescent="0.25">
      <c r="A93" s="214">
        <f t="shared" si="15"/>
        <v>92</v>
      </c>
      <c r="B93" s="2">
        <v>5</v>
      </c>
      <c r="C93">
        <v>8</v>
      </c>
      <c r="D93" s="7">
        <v>7</v>
      </c>
      <c r="E93" s="7">
        <v>6</v>
      </c>
      <c r="F93" s="5"/>
      <c r="G93" s="5"/>
      <c r="H93" s="87">
        <f t="shared" si="17"/>
        <v>6.5</v>
      </c>
      <c r="I93" s="7">
        <v>7</v>
      </c>
      <c r="J93" s="7">
        <v>8</v>
      </c>
      <c r="K93" s="93">
        <f t="shared" si="18"/>
        <v>7.5</v>
      </c>
      <c r="L93" s="86">
        <f t="shared" si="19"/>
        <v>7</v>
      </c>
      <c r="M93" s="7">
        <v>6</v>
      </c>
      <c r="N93" s="83">
        <f t="shared" si="20"/>
        <v>6</v>
      </c>
      <c r="O93" s="7">
        <v>7</v>
      </c>
      <c r="P93" s="5">
        <v>6</v>
      </c>
      <c r="Q93" s="93">
        <f t="shared" si="21"/>
        <v>6.5</v>
      </c>
      <c r="R93" s="86">
        <f t="shared" si="22"/>
        <v>6.25</v>
      </c>
      <c r="S93" s="7">
        <v>7</v>
      </c>
      <c r="T93" s="5"/>
      <c r="U93" s="7">
        <v>6</v>
      </c>
      <c r="V93" s="85">
        <f t="shared" si="16"/>
        <v>6.5625</v>
      </c>
      <c r="AB93" s="5"/>
      <c r="AC93" s="5"/>
      <c r="AD93" s="5"/>
    </row>
    <row r="94" spans="1:30" x14ac:dyDescent="0.25">
      <c r="A94" s="214">
        <f t="shared" si="15"/>
        <v>93</v>
      </c>
      <c r="B94" s="190">
        <v>6</v>
      </c>
      <c r="D94" s="7">
        <v>8</v>
      </c>
      <c r="E94" s="7">
        <v>6</v>
      </c>
      <c r="F94" s="7">
        <v>9</v>
      </c>
      <c r="G94" s="7"/>
      <c r="H94" s="87">
        <f>AVERAGE(B94:F94)</f>
        <v>7.25</v>
      </c>
      <c r="I94" s="7">
        <v>8</v>
      </c>
      <c r="J94" s="7">
        <v>9</v>
      </c>
      <c r="K94" s="93">
        <f t="shared" si="18"/>
        <v>8.5</v>
      </c>
      <c r="L94" s="86">
        <f t="shared" si="19"/>
        <v>7.875</v>
      </c>
      <c r="M94" s="7">
        <v>6</v>
      </c>
      <c r="N94" s="83">
        <f t="shared" si="20"/>
        <v>6</v>
      </c>
      <c r="O94" s="7">
        <v>8</v>
      </c>
      <c r="P94" s="7">
        <v>6</v>
      </c>
      <c r="Q94" s="93">
        <f t="shared" si="21"/>
        <v>7</v>
      </c>
      <c r="R94" s="86">
        <f t="shared" si="22"/>
        <v>6.5</v>
      </c>
      <c r="S94" s="7">
        <v>8</v>
      </c>
      <c r="U94" s="7">
        <v>6</v>
      </c>
      <c r="V94" s="85">
        <f t="shared" si="16"/>
        <v>7.09375</v>
      </c>
    </row>
    <row r="95" spans="1:30" x14ac:dyDescent="0.25">
      <c r="A95" s="214">
        <f t="shared" si="15"/>
        <v>94</v>
      </c>
      <c r="B95" s="190">
        <v>4</v>
      </c>
      <c r="C95">
        <v>7</v>
      </c>
      <c r="D95" s="7">
        <v>4</v>
      </c>
      <c r="E95" s="7">
        <v>5</v>
      </c>
      <c r="F95" s="7"/>
      <c r="G95" s="7"/>
      <c r="H95" s="87">
        <f t="shared" si="17"/>
        <v>5</v>
      </c>
      <c r="I95" s="7">
        <v>5</v>
      </c>
      <c r="J95" s="7">
        <v>5</v>
      </c>
      <c r="K95" s="93">
        <f t="shared" si="18"/>
        <v>5</v>
      </c>
      <c r="L95" s="86">
        <f t="shared" si="19"/>
        <v>5</v>
      </c>
      <c r="M95" s="7">
        <v>5</v>
      </c>
      <c r="N95" s="83">
        <f t="shared" si="20"/>
        <v>5</v>
      </c>
      <c r="O95" s="7">
        <v>5</v>
      </c>
      <c r="P95" s="7">
        <v>4</v>
      </c>
      <c r="Q95" s="93">
        <f t="shared" si="21"/>
        <v>4.5</v>
      </c>
      <c r="R95" s="86">
        <f t="shared" si="22"/>
        <v>4.75</v>
      </c>
      <c r="S95" s="7">
        <v>6</v>
      </c>
      <c r="U95" s="7">
        <v>3</v>
      </c>
      <c r="V95" s="85">
        <f t="shared" si="16"/>
        <v>4.6875</v>
      </c>
    </row>
    <row r="96" spans="1:30" x14ac:dyDescent="0.25">
      <c r="A96" s="206">
        <f t="shared" si="15"/>
        <v>95</v>
      </c>
      <c r="B96" s="190">
        <v>7</v>
      </c>
      <c r="D96" s="7">
        <v>9</v>
      </c>
      <c r="E96" s="7">
        <v>7</v>
      </c>
      <c r="F96" s="7"/>
      <c r="G96" s="7"/>
      <c r="H96" s="87">
        <f t="shared" si="17"/>
        <v>7.666666666666667</v>
      </c>
      <c r="I96" s="7">
        <v>8</v>
      </c>
      <c r="J96" s="7">
        <v>8</v>
      </c>
      <c r="K96" s="93">
        <f t="shared" si="18"/>
        <v>8</v>
      </c>
      <c r="L96" s="86">
        <f t="shared" si="19"/>
        <v>7.8333333333333339</v>
      </c>
      <c r="M96" s="7">
        <v>6</v>
      </c>
      <c r="N96" s="83">
        <f t="shared" si="20"/>
        <v>6</v>
      </c>
      <c r="O96" s="7">
        <v>8</v>
      </c>
      <c r="P96" s="7">
        <v>8</v>
      </c>
      <c r="Q96" s="93">
        <f t="shared" si="21"/>
        <v>8</v>
      </c>
      <c r="R96" s="86">
        <f t="shared" si="22"/>
        <v>7</v>
      </c>
      <c r="S96" s="7">
        <v>10</v>
      </c>
      <c r="U96" s="7">
        <v>8</v>
      </c>
      <c r="V96" s="85">
        <f t="shared" si="16"/>
        <v>8.2083333333333339</v>
      </c>
    </row>
    <row r="97" spans="1:30" x14ac:dyDescent="0.25">
      <c r="A97" s="214">
        <f t="shared" si="15"/>
        <v>96</v>
      </c>
      <c r="B97" s="190">
        <v>6</v>
      </c>
      <c r="C97">
        <v>7</v>
      </c>
      <c r="D97" s="7">
        <v>7</v>
      </c>
      <c r="E97" s="7">
        <v>7</v>
      </c>
      <c r="F97" s="7"/>
      <c r="G97" s="7"/>
      <c r="H97" s="87">
        <f t="shared" si="17"/>
        <v>6.75</v>
      </c>
      <c r="I97" s="7">
        <v>8</v>
      </c>
      <c r="J97" s="7">
        <v>6</v>
      </c>
      <c r="K97" s="93">
        <f t="shared" si="18"/>
        <v>7</v>
      </c>
      <c r="L97" s="86">
        <f t="shared" si="19"/>
        <v>6.875</v>
      </c>
      <c r="M97" s="7">
        <v>6</v>
      </c>
      <c r="N97" s="83">
        <f t="shared" si="20"/>
        <v>6</v>
      </c>
      <c r="O97" s="7">
        <v>8</v>
      </c>
      <c r="P97" s="7">
        <v>6</v>
      </c>
      <c r="Q97" s="93">
        <f t="shared" si="21"/>
        <v>7</v>
      </c>
      <c r="R97" s="86">
        <f t="shared" si="22"/>
        <v>6.5</v>
      </c>
      <c r="S97" s="7">
        <v>8</v>
      </c>
      <c r="U97" s="7">
        <v>5</v>
      </c>
      <c r="V97" s="85">
        <f t="shared" si="16"/>
        <v>6.59375</v>
      </c>
    </row>
    <row r="98" spans="1:30" x14ac:dyDescent="0.25">
      <c r="A98" s="206">
        <f t="shared" si="15"/>
        <v>97</v>
      </c>
      <c r="B98" s="190">
        <v>5</v>
      </c>
      <c r="C98">
        <v>7</v>
      </c>
      <c r="D98" s="7">
        <v>8</v>
      </c>
      <c r="E98" s="7">
        <v>5</v>
      </c>
      <c r="F98" s="7"/>
      <c r="G98" s="7"/>
      <c r="H98" s="87">
        <f t="shared" si="17"/>
        <v>6.25</v>
      </c>
      <c r="I98" s="7">
        <v>8</v>
      </c>
      <c r="J98" s="7">
        <v>10</v>
      </c>
      <c r="K98" s="93">
        <f t="shared" si="18"/>
        <v>9</v>
      </c>
      <c r="L98" s="86">
        <f t="shared" si="19"/>
        <v>7.625</v>
      </c>
      <c r="M98" s="7">
        <v>6</v>
      </c>
      <c r="N98" s="83">
        <f t="shared" si="20"/>
        <v>6</v>
      </c>
      <c r="O98" s="7">
        <v>8</v>
      </c>
      <c r="P98" s="7">
        <v>6</v>
      </c>
      <c r="Q98" s="93">
        <f t="shared" si="21"/>
        <v>7</v>
      </c>
      <c r="R98" s="86">
        <f t="shared" si="22"/>
        <v>6.5</v>
      </c>
      <c r="S98" s="7">
        <v>7</v>
      </c>
      <c r="U98" s="7">
        <v>6</v>
      </c>
      <c r="V98" s="85">
        <f t="shared" ref="V98:V117" si="23">AVERAGE(L98,R98,S98:U98)</f>
        <v>6.78125</v>
      </c>
    </row>
    <row r="99" spans="1:30" x14ac:dyDescent="0.25">
      <c r="A99" s="214">
        <f t="shared" si="15"/>
        <v>98</v>
      </c>
      <c r="B99" s="190">
        <v>5</v>
      </c>
      <c r="D99" s="7">
        <v>8</v>
      </c>
      <c r="E99" s="7">
        <v>5</v>
      </c>
      <c r="F99" s="7"/>
      <c r="G99" s="7"/>
      <c r="H99" s="87">
        <f t="shared" si="17"/>
        <v>6</v>
      </c>
      <c r="I99" s="7">
        <v>8</v>
      </c>
      <c r="J99" s="7">
        <v>10</v>
      </c>
      <c r="K99" s="93">
        <f t="shared" si="18"/>
        <v>9</v>
      </c>
      <c r="L99" s="86">
        <f t="shared" si="19"/>
        <v>7.5</v>
      </c>
      <c r="M99" s="7">
        <v>7</v>
      </c>
      <c r="N99" s="83">
        <f t="shared" si="20"/>
        <v>7</v>
      </c>
      <c r="O99" s="7">
        <v>9</v>
      </c>
      <c r="P99" s="7">
        <v>6</v>
      </c>
      <c r="Q99" s="93">
        <f t="shared" si="21"/>
        <v>7.5</v>
      </c>
      <c r="R99" s="86">
        <f t="shared" si="22"/>
        <v>7.25</v>
      </c>
      <c r="S99" s="7">
        <v>8</v>
      </c>
      <c r="U99" s="7">
        <v>7</v>
      </c>
      <c r="V99" s="85">
        <f t="shared" si="23"/>
        <v>7.4375</v>
      </c>
    </row>
    <row r="100" spans="1:30" ht="15.75" thickBot="1" x14ac:dyDescent="0.3">
      <c r="A100" s="220">
        <f t="shared" si="15"/>
        <v>99</v>
      </c>
      <c r="B100" s="209">
        <v>6</v>
      </c>
      <c r="C100" s="210">
        <v>7</v>
      </c>
      <c r="D100" s="209">
        <v>9</v>
      </c>
      <c r="E100" s="209">
        <v>6</v>
      </c>
      <c r="F100" s="209"/>
      <c r="G100" s="209"/>
      <c r="H100" s="196">
        <f t="shared" si="17"/>
        <v>7</v>
      </c>
      <c r="I100" s="209">
        <v>8</v>
      </c>
      <c r="J100" s="210">
        <v>9</v>
      </c>
      <c r="K100" s="212">
        <f t="shared" si="18"/>
        <v>8.5</v>
      </c>
      <c r="L100" s="197">
        <f t="shared" si="19"/>
        <v>7.75</v>
      </c>
      <c r="M100" s="209">
        <v>6</v>
      </c>
      <c r="N100" s="211">
        <f t="shared" si="20"/>
        <v>6</v>
      </c>
      <c r="O100" s="209">
        <v>8</v>
      </c>
      <c r="P100" s="210">
        <v>6</v>
      </c>
      <c r="Q100" s="212">
        <f t="shared" si="21"/>
        <v>7</v>
      </c>
      <c r="R100" s="197">
        <f t="shared" si="22"/>
        <v>6.5</v>
      </c>
      <c r="S100" s="209">
        <v>8</v>
      </c>
      <c r="T100" s="210"/>
      <c r="U100" s="209">
        <v>6</v>
      </c>
      <c r="V100" s="213">
        <f t="shared" si="23"/>
        <v>7.0625</v>
      </c>
    </row>
    <row r="101" spans="1:30" x14ac:dyDescent="0.25">
      <c r="A101" s="206">
        <f t="shared" si="15"/>
        <v>100</v>
      </c>
      <c r="B101" s="7">
        <v>4</v>
      </c>
      <c r="C101" s="7"/>
      <c r="D101" s="7">
        <v>5</v>
      </c>
      <c r="E101" s="7">
        <v>6</v>
      </c>
      <c r="F101" s="7">
        <v>4</v>
      </c>
      <c r="G101"/>
      <c r="H101" s="87">
        <f>AVERAGE(B101:F101)</f>
        <v>4.75</v>
      </c>
      <c r="I101" s="7">
        <v>3</v>
      </c>
      <c r="J101" s="7">
        <v>3</v>
      </c>
      <c r="K101" s="93">
        <f t="shared" si="18"/>
        <v>3</v>
      </c>
      <c r="L101" s="86">
        <f t="shared" si="19"/>
        <v>3.875</v>
      </c>
      <c r="M101" s="7">
        <v>4</v>
      </c>
      <c r="N101" s="83">
        <f t="shared" si="20"/>
        <v>4</v>
      </c>
      <c r="O101" s="7">
        <v>4</v>
      </c>
      <c r="Q101" s="93">
        <f t="shared" si="21"/>
        <v>4</v>
      </c>
      <c r="R101" s="86">
        <f t="shared" si="22"/>
        <v>4</v>
      </c>
      <c r="S101" s="7">
        <v>1</v>
      </c>
      <c r="U101" s="7">
        <v>1</v>
      </c>
      <c r="V101" s="85">
        <f t="shared" si="23"/>
        <v>2.46875</v>
      </c>
    </row>
    <row r="102" spans="1:30" x14ac:dyDescent="0.25">
      <c r="A102" s="214">
        <f t="shared" si="15"/>
        <v>101</v>
      </c>
      <c r="B102" s="7">
        <v>4</v>
      </c>
      <c r="C102" s="7">
        <v>4</v>
      </c>
      <c r="D102" s="7">
        <v>6</v>
      </c>
      <c r="E102" s="7">
        <v>5</v>
      </c>
      <c r="F102"/>
      <c r="G102"/>
      <c r="H102" s="87">
        <f t="shared" si="17"/>
        <v>4.75</v>
      </c>
      <c r="I102" s="7">
        <v>6</v>
      </c>
      <c r="K102" s="93">
        <f t="shared" si="18"/>
        <v>6</v>
      </c>
      <c r="L102" s="86">
        <f t="shared" si="19"/>
        <v>5.375</v>
      </c>
      <c r="M102" s="7">
        <v>5</v>
      </c>
      <c r="N102" s="83">
        <f t="shared" si="20"/>
        <v>5</v>
      </c>
      <c r="O102" s="7">
        <v>6</v>
      </c>
      <c r="Q102" s="93">
        <f t="shared" si="21"/>
        <v>6</v>
      </c>
      <c r="R102" s="86">
        <f t="shared" si="22"/>
        <v>5.5</v>
      </c>
      <c r="S102" s="7">
        <v>6</v>
      </c>
      <c r="T102">
        <v>6</v>
      </c>
      <c r="U102" s="7">
        <v>5</v>
      </c>
      <c r="V102" s="85">
        <f t="shared" si="23"/>
        <v>5.5750000000000002</v>
      </c>
    </row>
    <row r="103" spans="1:30" x14ac:dyDescent="0.25">
      <c r="A103" s="206">
        <f t="shared" si="15"/>
        <v>102</v>
      </c>
      <c r="B103" s="7">
        <v>5</v>
      </c>
      <c r="C103" s="7">
        <v>1</v>
      </c>
      <c r="D103" s="7">
        <v>4</v>
      </c>
      <c r="E103" s="7">
        <v>3</v>
      </c>
      <c r="F103" s="7">
        <v>4</v>
      </c>
      <c r="G103"/>
      <c r="H103" s="87">
        <f>AVERAGE(B103:F103)</f>
        <v>3.4</v>
      </c>
      <c r="I103" s="7">
        <v>5</v>
      </c>
      <c r="J103">
        <v>6</v>
      </c>
      <c r="K103" s="93">
        <f t="shared" si="18"/>
        <v>5.5</v>
      </c>
      <c r="L103" s="86">
        <f t="shared" si="19"/>
        <v>4.45</v>
      </c>
      <c r="M103" s="7">
        <v>3</v>
      </c>
      <c r="N103" s="83">
        <f t="shared" si="20"/>
        <v>3</v>
      </c>
      <c r="O103" s="7">
        <v>3</v>
      </c>
      <c r="Q103" s="93">
        <f t="shared" si="21"/>
        <v>3</v>
      </c>
      <c r="R103" s="86">
        <f t="shared" si="22"/>
        <v>3</v>
      </c>
      <c r="S103" s="7">
        <v>1</v>
      </c>
      <c r="U103" s="7">
        <v>4</v>
      </c>
      <c r="V103" s="85">
        <f t="shared" si="23"/>
        <v>3.1124999999999998</v>
      </c>
    </row>
    <row r="104" spans="1:30" x14ac:dyDescent="0.25">
      <c r="A104" s="214">
        <f t="shared" si="15"/>
        <v>103</v>
      </c>
      <c r="B104" s="7"/>
      <c r="D104" s="7">
        <v>4</v>
      </c>
      <c r="E104" s="7">
        <v>3</v>
      </c>
      <c r="F104"/>
      <c r="G104"/>
      <c r="H104" s="87">
        <f t="shared" si="17"/>
        <v>3.5</v>
      </c>
      <c r="K104" s="249"/>
      <c r="L104" s="86">
        <f t="shared" si="19"/>
        <v>3.5</v>
      </c>
      <c r="N104" s="249"/>
      <c r="Q104" s="249"/>
      <c r="R104" s="249"/>
      <c r="S104"/>
      <c r="V104" s="85">
        <f t="shared" si="23"/>
        <v>3.5</v>
      </c>
    </row>
    <row r="105" spans="1:30" x14ac:dyDescent="0.25">
      <c r="A105" s="214">
        <f t="shared" si="15"/>
        <v>104</v>
      </c>
      <c r="B105" s="7">
        <v>4</v>
      </c>
      <c r="D105" s="7">
        <v>3</v>
      </c>
      <c r="E105" s="7">
        <v>4</v>
      </c>
      <c r="F105" s="7">
        <v>6</v>
      </c>
      <c r="G105"/>
      <c r="H105" s="87">
        <f>AVERAGE(B105:F105)</f>
        <v>4.25</v>
      </c>
      <c r="I105" s="7">
        <v>5</v>
      </c>
      <c r="J105">
        <v>5</v>
      </c>
      <c r="K105" s="93">
        <f t="shared" si="18"/>
        <v>5</v>
      </c>
      <c r="L105" s="86">
        <f t="shared" si="19"/>
        <v>4.625</v>
      </c>
      <c r="M105" s="7">
        <v>4</v>
      </c>
      <c r="N105" s="83">
        <f t="shared" ref="N105:N117" si="24">AVERAGE(M105:M105)</f>
        <v>4</v>
      </c>
      <c r="O105" s="7">
        <v>4</v>
      </c>
      <c r="Q105" s="93">
        <f>AVERAGE(O105:P105)</f>
        <v>4</v>
      </c>
      <c r="R105" s="86">
        <f t="shared" ref="R105:R117" si="25">AVERAGE(N105,Q105)</f>
        <v>4</v>
      </c>
      <c r="S105" s="7">
        <v>1</v>
      </c>
      <c r="U105">
        <v>4</v>
      </c>
      <c r="V105" s="85">
        <f t="shared" si="23"/>
        <v>3.40625</v>
      </c>
    </row>
    <row r="106" spans="1:30" x14ac:dyDescent="0.25">
      <c r="A106" s="214">
        <f t="shared" si="15"/>
        <v>105</v>
      </c>
      <c r="B106" s="7"/>
      <c r="C106">
        <v>5</v>
      </c>
      <c r="D106" s="7">
        <v>5</v>
      </c>
      <c r="E106" s="7">
        <v>4</v>
      </c>
      <c r="F106"/>
      <c r="G106"/>
      <c r="H106" s="87">
        <f t="shared" si="17"/>
        <v>4.666666666666667</v>
      </c>
      <c r="I106" s="7"/>
      <c r="J106">
        <v>6</v>
      </c>
      <c r="K106" s="93">
        <f t="shared" si="18"/>
        <v>6</v>
      </c>
      <c r="L106" s="86">
        <f t="shared" si="19"/>
        <v>5.3333333333333339</v>
      </c>
      <c r="M106" s="7">
        <v>4</v>
      </c>
      <c r="N106" s="83">
        <f t="shared" si="24"/>
        <v>4</v>
      </c>
      <c r="O106" s="7"/>
      <c r="Q106" s="249"/>
      <c r="R106" s="86">
        <f t="shared" si="25"/>
        <v>4</v>
      </c>
      <c r="S106" s="7">
        <v>7</v>
      </c>
      <c r="U106">
        <v>7</v>
      </c>
      <c r="V106" s="85">
        <f t="shared" si="23"/>
        <v>5.8333333333333339</v>
      </c>
    </row>
    <row r="107" spans="1:30" x14ac:dyDescent="0.25">
      <c r="A107" s="214">
        <f t="shared" si="15"/>
        <v>106</v>
      </c>
      <c r="B107" s="7"/>
      <c r="C107">
        <v>5</v>
      </c>
      <c r="D107" s="7">
        <v>4</v>
      </c>
      <c r="E107" s="7">
        <v>4</v>
      </c>
      <c r="F107"/>
      <c r="G107"/>
      <c r="H107" s="87">
        <f t="shared" si="17"/>
        <v>4.333333333333333</v>
      </c>
      <c r="I107" s="7"/>
      <c r="K107" s="249"/>
      <c r="L107" s="86">
        <f t="shared" si="19"/>
        <v>4.333333333333333</v>
      </c>
      <c r="M107" s="7">
        <v>5</v>
      </c>
      <c r="N107" s="83">
        <f t="shared" si="24"/>
        <v>5</v>
      </c>
      <c r="O107" s="7"/>
      <c r="Q107" s="249"/>
      <c r="R107" s="86">
        <f t="shared" si="25"/>
        <v>5</v>
      </c>
      <c r="S107" s="7">
        <v>6</v>
      </c>
      <c r="T107">
        <v>6</v>
      </c>
      <c r="U107">
        <v>5</v>
      </c>
      <c r="V107" s="85">
        <f t="shared" si="23"/>
        <v>5.2666666666666666</v>
      </c>
    </row>
    <row r="108" spans="1:30" x14ac:dyDescent="0.25">
      <c r="A108" s="214">
        <f t="shared" si="15"/>
        <v>107</v>
      </c>
      <c r="B108" s="7">
        <v>4</v>
      </c>
      <c r="D108" s="7">
        <v>3</v>
      </c>
      <c r="E108" s="7">
        <v>4</v>
      </c>
      <c r="F108"/>
      <c r="G108"/>
      <c r="H108" s="87">
        <f t="shared" si="17"/>
        <v>3.6666666666666665</v>
      </c>
      <c r="I108" s="7">
        <v>5</v>
      </c>
      <c r="J108">
        <v>4</v>
      </c>
      <c r="K108" s="93">
        <f t="shared" si="18"/>
        <v>4.5</v>
      </c>
      <c r="L108" s="86">
        <f t="shared" si="19"/>
        <v>4.083333333333333</v>
      </c>
      <c r="M108" s="7">
        <v>4</v>
      </c>
      <c r="N108" s="83">
        <f t="shared" si="24"/>
        <v>4</v>
      </c>
      <c r="O108" s="7">
        <v>3</v>
      </c>
      <c r="Q108" s="93">
        <f>AVERAGE(O108:P108)</f>
        <v>3</v>
      </c>
      <c r="R108" s="86">
        <f t="shared" si="25"/>
        <v>3.5</v>
      </c>
      <c r="S108" s="7">
        <v>3</v>
      </c>
      <c r="U108">
        <v>3</v>
      </c>
      <c r="V108" s="85">
        <f t="shared" si="23"/>
        <v>3.395833333333333</v>
      </c>
    </row>
    <row r="109" spans="1:30" x14ac:dyDescent="0.25">
      <c r="A109" s="214">
        <f t="shared" si="15"/>
        <v>108</v>
      </c>
      <c r="B109" s="7">
        <v>5</v>
      </c>
      <c r="D109" s="7">
        <v>5</v>
      </c>
      <c r="E109" s="7">
        <v>4</v>
      </c>
      <c r="F109"/>
      <c r="G109"/>
      <c r="H109" s="87">
        <f t="shared" si="17"/>
        <v>4.666666666666667</v>
      </c>
      <c r="I109" s="7">
        <v>4</v>
      </c>
      <c r="K109" s="93">
        <f t="shared" si="18"/>
        <v>4</v>
      </c>
      <c r="L109" s="86">
        <f t="shared" si="19"/>
        <v>4.3333333333333339</v>
      </c>
      <c r="M109" s="7">
        <v>5</v>
      </c>
      <c r="N109" s="83">
        <f t="shared" si="24"/>
        <v>5</v>
      </c>
      <c r="O109" s="7">
        <v>4</v>
      </c>
      <c r="Q109" s="93">
        <f>AVERAGE(O109:P109)</f>
        <v>4</v>
      </c>
      <c r="R109" s="86">
        <f t="shared" si="25"/>
        <v>4.5</v>
      </c>
      <c r="S109" s="7">
        <v>6</v>
      </c>
      <c r="T109">
        <v>5</v>
      </c>
      <c r="U109">
        <v>2</v>
      </c>
      <c r="V109" s="85">
        <f t="shared" si="23"/>
        <v>4.3666666666666671</v>
      </c>
    </row>
    <row r="110" spans="1:30" x14ac:dyDescent="0.25">
      <c r="A110" s="214">
        <f t="shared" si="15"/>
        <v>109</v>
      </c>
      <c r="B110" s="7"/>
      <c r="C110">
        <v>5</v>
      </c>
      <c r="D110" s="7">
        <v>5</v>
      </c>
      <c r="E110" s="7">
        <v>4</v>
      </c>
      <c r="F110"/>
      <c r="G110"/>
      <c r="H110" s="87">
        <f t="shared" si="17"/>
        <v>4.666666666666667</v>
      </c>
      <c r="I110" s="7"/>
      <c r="J110">
        <v>6</v>
      </c>
      <c r="K110" s="93">
        <f t="shared" si="18"/>
        <v>6</v>
      </c>
      <c r="L110" s="86">
        <f t="shared" si="19"/>
        <v>5.3333333333333339</v>
      </c>
      <c r="M110" s="7">
        <v>4</v>
      </c>
      <c r="N110" s="83">
        <f t="shared" si="24"/>
        <v>4</v>
      </c>
      <c r="O110" s="7"/>
      <c r="Q110" s="249"/>
      <c r="R110" s="86">
        <f t="shared" si="25"/>
        <v>4</v>
      </c>
      <c r="S110" s="7">
        <v>7</v>
      </c>
      <c r="U110">
        <v>5</v>
      </c>
      <c r="V110" s="85">
        <f t="shared" si="23"/>
        <v>5.3333333333333339</v>
      </c>
    </row>
    <row r="111" spans="1:30" x14ac:dyDescent="0.25">
      <c r="A111" s="214">
        <f t="shared" si="15"/>
        <v>110</v>
      </c>
      <c r="B111" s="7">
        <v>1</v>
      </c>
      <c r="C111">
        <v>1</v>
      </c>
      <c r="D111" s="7">
        <v>1</v>
      </c>
      <c r="E111" s="7">
        <v>1</v>
      </c>
      <c r="F111" s="7">
        <v>3</v>
      </c>
      <c r="G111"/>
      <c r="H111" s="87">
        <f>AVERAGE(B111:F111)</f>
        <v>1.4</v>
      </c>
      <c r="I111" s="7">
        <v>3</v>
      </c>
      <c r="J111">
        <v>2</v>
      </c>
      <c r="K111" s="93">
        <f t="shared" si="18"/>
        <v>2.5</v>
      </c>
      <c r="L111" s="86">
        <f t="shared" si="19"/>
        <v>1.95</v>
      </c>
      <c r="M111" s="7">
        <v>1</v>
      </c>
      <c r="N111" s="83">
        <f t="shared" si="24"/>
        <v>1</v>
      </c>
      <c r="O111" s="7">
        <v>2</v>
      </c>
      <c r="Q111" s="93">
        <f t="shared" ref="Q111:Q117" si="26">AVERAGE(O111:P111)</f>
        <v>2</v>
      </c>
      <c r="R111" s="86">
        <f t="shared" si="25"/>
        <v>1.5</v>
      </c>
      <c r="S111" s="7">
        <v>1</v>
      </c>
      <c r="U111">
        <v>1</v>
      </c>
      <c r="V111" s="85">
        <f t="shared" si="23"/>
        <v>1.3625</v>
      </c>
    </row>
    <row r="112" spans="1:30" x14ac:dyDescent="0.25">
      <c r="A112" s="214">
        <f t="shared" si="15"/>
        <v>111</v>
      </c>
      <c r="B112" s="7"/>
      <c r="C112">
        <v>5</v>
      </c>
      <c r="D112" s="7">
        <v>5</v>
      </c>
      <c r="E112" s="7">
        <v>4</v>
      </c>
      <c r="F112"/>
      <c r="G112"/>
      <c r="H112" s="87">
        <f t="shared" si="17"/>
        <v>4.666666666666667</v>
      </c>
      <c r="I112" s="7">
        <v>6</v>
      </c>
      <c r="J112">
        <v>5</v>
      </c>
      <c r="K112" s="93">
        <f t="shared" si="18"/>
        <v>5.5</v>
      </c>
      <c r="L112" s="86">
        <f t="shared" si="19"/>
        <v>5.0833333333333339</v>
      </c>
      <c r="M112" s="7">
        <v>5</v>
      </c>
      <c r="N112" s="83">
        <f t="shared" si="24"/>
        <v>5</v>
      </c>
      <c r="O112" s="7">
        <v>5</v>
      </c>
      <c r="Q112" s="93">
        <f t="shared" si="26"/>
        <v>5</v>
      </c>
      <c r="R112" s="86">
        <f t="shared" si="25"/>
        <v>5</v>
      </c>
      <c r="S112" s="7">
        <v>7</v>
      </c>
      <c r="U112">
        <v>5</v>
      </c>
      <c r="V112" s="85">
        <f t="shared" si="23"/>
        <v>5.5208333333333339</v>
      </c>
      <c r="AB112" s="5"/>
      <c r="AC112" s="5"/>
      <c r="AD112" s="5"/>
    </row>
    <row r="113" spans="1:30" x14ac:dyDescent="0.25">
      <c r="A113" s="206">
        <f t="shared" si="15"/>
        <v>112</v>
      </c>
      <c r="B113" s="7">
        <v>4</v>
      </c>
      <c r="D113" s="7">
        <v>2</v>
      </c>
      <c r="E113" s="17">
        <v>5</v>
      </c>
      <c r="H113" s="87">
        <f t="shared" si="17"/>
        <v>3.6666666666666665</v>
      </c>
      <c r="I113" s="7">
        <v>4</v>
      </c>
      <c r="J113">
        <v>5</v>
      </c>
      <c r="K113" s="93">
        <f t="shared" si="18"/>
        <v>4.5</v>
      </c>
      <c r="L113" s="86">
        <f t="shared" si="19"/>
        <v>4.083333333333333</v>
      </c>
      <c r="M113" s="7">
        <v>4</v>
      </c>
      <c r="N113" s="83">
        <f t="shared" si="24"/>
        <v>4</v>
      </c>
      <c r="O113" s="7">
        <v>6</v>
      </c>
      <c r="Q113" s="93">
        <f t="shared" si="26"/>
        <v>6</v>
      </c>
      <c r="R113" s="86">
        <f t="shared" si="25"/>
        <v>5</v>
      </c>
      <c r="S113" s="17">
        <v>5</v>
      </c>
      <c r="U113">
        <v>4</v>
      </c>
      <c r="V113" s="85">
        <f t="shared" si="23"/>
        <v>4.520833333333333</v>
      </c>
      <c r="AB113" s="5"/>
      <c r="AC113" s="5"/>
      <c r="AD113" s="5"/>
    </row>
    <row r="114" spans="1:30" x14ac:dyDescent="0.25">
      <c r="A114" s="206">
        <f t="shared" si="15"/>
        <v>113</v>
      </c>
      <c r="B114" s="7">
        <v>4</v>
      </c>
      <c r="C114">
        <v>3</v>
      </c>
      <c r="D114" s="7">
        <v>3</v>
      </c>
      <c r="E114" s="7">
        <v>4</v>
      </c>
      <c r="F114"/>
      <c r="G114"/>
      <c r="H114" s="87">
        <f t="shared" si="17"/>
        <v>3.5</v>
      </c>
      <c r="I114" s="7">
        <v>5</v>
      </c>
      <c r="J114">
        <v>5</v>
      </c>
      <c r="K114" s="93">
        <f t="shared" si="18"/>
        <v>5</v>
      </c>
      <c r="L114" s="86">
        <f t="shared" si="19"/>
        <v>4.25</v>
      </c>
      <c r="M114" s="7">
        <v>5</v>
      </c>
      <c r="N114" s="83">
        <f t="shared" si="24"/>
        <v>5</v>
      </c>
      <c r="O114" s="7">
        <v>5</v>
      </c>
      <c r="Q114" s="93">
        <f t="shared" si="26"/>
        <v>5</v>
      </c>
      <c r="R114" s="86">
        <f t="shared" si="25"/>
        <v>5</v>
      </c>
      <c r="S114" s="7">
        <v>5</v>
      </c>
      <c r="U114">
        <v>4</v>
      </c>
      <c r="V114" s="85">
        <f t="shared" si="23"/>
        <v>4.5625</v>
      </c>
    </row>
    <row r="115" spans="1:30" x14ac:dyDescent="0.25">
      <c r="A115" s="214">
        <f t="shared" si="15"/>
        <v>114</v>
      </c>
      <c r="B115" s="7">
        <v>4</v>
      </c>
      <c r="D115" s="7">
        <v>6</v>
      </c>
      <c r="E115" s="7">
        <v>4</v>
      </c>
      <c r="F115" s="7">
        <v>4</v>
      </c>
      <c r="G115"/>
      <c r="H115" s="87">
        <f>AVERAGE(B115:F115)</f>
        <v>4.5</v>
      </c>
      <c r="I115" s="7">
        <v>6</v>
      </c>
      <c r="K115" s="93">
        <f t="shared" si="18"/>
        <v>6</v>
      </c>
      <c r="L115" s="86">
        <f t="shared" si="19"/>
        <v>5.25</v>
      </c>
      <c r="M115" s="7">
        <v>5</v>
      </c>
      <c r="N115" s="83">
        <f t="shared" si="24"/>
        <v>5</v>
      </c>
      <c r="O115" s="7">
        <v>6</v>
      </c>
      <c r="Q115" s="93">
        <f t="shared" si="26"/>
        <v>6</v>
      </c>
      <c r="R115" s="86">
        <f t="shared" si="25"/>
        <v>5.5</v>
      </c>
      <c r="S115" s="7">
        <v>5</v>
      </c>
      <c r="T115">
        <v>5</v>
      </c>
      <c r="U115">
        <v>4</v>
      </c>
      <c r="V115" s="85">
        <f t="shared" si="23"/>
        <v>4.95</v>
      </c>
    </row>
    <row r="116" spans="1:30" x14ac:dyDescent="0.25">
      <c r="A116" s="214">
        <f t="shared" si="15"/>
        <v>115</v>
      </c>
      <c r="B116" s="7">
        <v>4</v>
      </c>
      <c r="D116" s="7">
        <v>4</v>
      </c>
      <c r="E116" s="7">
        <v>4</v>
      </c>
      <c r="F116"/>
      <c r="G116"/>
      <c r="H116" s="87">
        <f t="shared" si="17"/>
        <v>4</v>
      </c>
      <c r="I116" s="7">
        <v>5</v>
      </c>
      <c r="K116" s="93">
        <f t="shared" si="18"/>
        <v>5</v>
      </c>
      <c r="L116" s="86">
        <f t="shared" si="19"/>
        <v>4.5</v>
      </c>
      <c r="M116" s="7">
        <v>4</v>
      </c>
      <c r="N116" s="83">
        <f t="shared" si="24"/>
        <v>4</v>
      </c>
      <c r="O116" s="7">
        <v>4</v>
      </c>
      <c r="Q116" s="93">
        <f t="shared" si="26"/>
        <v>4</v>
      </c>
      <c r="R116" s="86">
        <f t="shared" si="25"/>
        <v>4</v>
      </c>
      <c r="S116" s="7">
        <v>5</v>
      </c>
      <c r="T116">
        <v>5</v>
      </c>
      <c r="U116">
        <v>3</v>
      </c>
      <c r="V116" s="85">
        <f t="shared" si="23"/>
        <v>4.3</v>
      </c>
    </row>
    <row r="117" spans="1:30" x14ac:dyDescent="0.25">
      <c r="A117" s="206">
        <f t="shared" si="15"/>
        <v>116</v>
      </c>
      <c r="B117" s="7">
        <v>5</v>
      </c>
      <c r="C117">
        <v>2</v>
      </c>
      <c r="D117" s="7">
        <v>5</v>
      </c>
      <c r="E117" s="27">
        <v>3</v>
      </c>
      <c r="H117" s="87">
        <f t="shared" si="17"/>
        <v>3.75</v>
      </c>
      <c r="I117" s="7">
        <v>6</v>
      </c>
      <c r="J117">
        <v>5</v>
      </c>
      <c r="K117" s="93">
        <f t="shared" si="18"/>
        <v>5.5</v>
      </c>
      <c r="L117" s="86">
        <f t="shared" si="19"/>
        <v>4.625</v>
      </c>
      <c r="M117" s="7">
        <v>5</v>
      </c>
      <c r="N117" s="83">
        <f t="shared" si="24"/>
        <v>5</v>
      </c>
      <c r="O117" s="7">
        <v>3</v>
      </c>
      <c r="Q117" s="93">
        <f t="shared" si="26"/>
        <v>3</v>
      </c>
      <c r="R117" s="86">
        <f t="shared" si="25"/>
        <v>4</v>
      </c>
      <c r="S117" s="27">
        <v>5</v>
      </c>
      <c r="U117">
        <v>5</v>
      </c>
      <c r="V117" s="85">
        <f t="shared" si="23"/>
        <v>4.65625</v>
      </c>
    </row>
    <row r="118" spans="1:30" x14ac:dyDescent="0.25">
      <c r="A118" s="221"/>
      <c r="B118" s="10" t="s">
        <v>0</v>
      </c>
      <c r="C118" s="10" t="s">
        <v>110</v>
      </c>
      <c r="D118" s="10" t="s">
        <v>1</v>
      </c>
      <c r="E118" s="10" t="s">
        <v>2</v>
      </c>
      <c r="F118" s="10" t="s">
        <v>130</v>
      </c>
      <c r="G118" s="10" t="s">
        <v>13</v>
      </c>
      <c r="H118" s="48" t="s">
        <v>95</v>
      </c>
      <c r="I118" s="10" t="s">
        <v>5</v>
      </c>
      <c r="J118" s="10" t="s">
        <v>108</v>
      </c>
      <c r="K118" s="218" t="s">
        <v>5</v>
      </c>
      <c r="L118" s="48" t="s">
        <v>94</v>
      </c>
      <c r="M118" s="10" t="s">
        <v>3</v>
      </c>
      <c r="N118" s="56" t="s">
        <v>97</v>
      </c>
      <c r="O118" s="10" t="s">
        <v>4</v>
      </c>
      <c r="P118" s="10" t="s">
        <v>9</v>
      </c>
      <c r="Q118" s="56" t="s">
        <v>99</v>
      </c>
      <c r="R118" s="56" t="s">
        <v>93</v>
      </c>
      <c r="S118" s="10" t="s">
        <v>6</v>
      </c>
      <c r="T118" s="10" t="s">
        <v>101</v>
      </c>
      <c r="U118" s="10" t="s">
        <v>8</v>
      </c>
      <c r="V118" s="55" t="s">
        <v>42</v>
      </c>
    </row>
    <row r="122" spans="1:30" x14ac:dyDescent="0.25">
      <c r="N122" s="5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4"/>
  <sheetViews>
    <sheetView workbookViewId="0"/>
  </sheetViews>
  <sheetFormatPr baseColWidth="10" defaultRowHeight="15" x14ac:dyDescent="0.25"/>
  <cols>
    <col min="1" max="7" width="5.7109375" customWidth="1"/>
    <col min="8" max="8" width="5.7109375" style="17" customWidth="1"/>
    <col min="9" max="24" width="5.7109375" customWidth="1"/>
    <col min="25" max="25" width="5.7109375" style="17" customWidth="1"/>
    <col min="26" max="30" width="5.7109375" customWidth="1"/>
    <col min="31" max="31" width="8.42578125" customWidth="1"/>
    <col min="32" max="34" width="5.7109375" customWidth="1"/>
    <col min="35" max="35" width="5.7109375" style="17" customWidth="1"/>
    <col min="36" max="40" width="5.7109375" customWidth="1"/>
    <col min="41" max="41" width="7.5703125" customWidth="1"/>
  </cols>
  <sheetData>
    <row r="1" spans="1:35" x14ac:dyDescent="0.25">
      <c r="A1" s="8"/>
      <c r="B1" s="12" t="s">
        <v>0</v>
      </c>
      <c r="C1" s="12" t="s">
        <v>1</v>
      </c>
      <c r="D1" s="12" t="s">
        <v>2</v>
      </c>
      <c r="E1" s="12" t="s">
        <v>132</v>
      </c>
      <c r="F1" s="12" t="s">
        <v>13</v>
      </c>
      <c r="G1" s="12" t="s">
        <v>134</v>
      </c>
      <c r="H1" s="58" t="s">
        <v>95</v>
      </c>
      <c r="I1" s="12" t="s">
        <v>5</v>
      </c>
      <c r="J1" s="12" t="s">
        <v>10</v>
      </c>
      <c r="K1" s="58" t="s">
        <v>5</v>
      </c>
      <c r="L1" s="58" t="s">
        <v>94</v>
      </c>
      <c r="M1" s="12" t="s">
        <v>3</v>
      </c>
      <c r="N1" s="12" t="s">
        <v>138</v>
      </c>
      <c r="O1" s="12" t="s">
        <v>97</v>
      </c>
      <c r="P1" s="12" t="s">
        <v>4</v>
      </c>
      <c r="Q1" s="12" t="s">
        <v>136</v>
      </c>
      <c r="R1" s="12" t="s">
        <v>9</v>
      </c>
      <c r="S1" s="12" t="s">
        <v>137</v>
      </c>
      <c r="T1" s="12" t="s">
        <v>99</v>
      </c>
      <c r="U1" s="58" t="s">
        <v>93</v>
      </c>
      <c r="V1" s="12" t="s">
        <v>111</v>
      </c>
      <c r="W1" s="12" t="s">
        <v>7</v>
      </c>
      <c r="X1" s="12" t="s">
        <v>8</v>
      </c>
      <c r="Y1" s="57" t="s">
        <v>42</v>
      </c>
      <c r="AI1"/>
    </row>
    <row r="2" spans="1:35" x14ac:dyDescent="0.25">
      <c r="A2" s="222">
        <v>1</v>
      </c>
      <c r="B2" s="7">
        <v>10</v>
      </c>
      <c r="C2" s="5">
        <v>10</v>
      </c>
      <c r="D2" s="5">
        <v>10</v>
      </c>
      <c r="E2" s="7">
        <v>10</v>
      </c>
      <c r="F2" s="5"/>
      <c r="G2" s="5"/>
      <c r="H2" s="87">
        <f>AVERAGE(B2:D2)</f>
        <v>10</v>
      </c>
      <c r="I2" s="5">
        <v>10</v>
      </c>
      <c r="J2" s="5">
        <v>9</v>
      </c>
      <c r="K2" s="93">
        <f>AVERAGE(I2:J2)</f>
        <v>9.5</v>
      </c>
      <c r="L2" s="86">
        <f>AVERAGE(H2,K2)</f>
        <v>9.75</v>
      </c>
      <c r="M2" s="5">
        <v>10</v>
      </c>
      <c r="N2" s="7">
        <v>10</v>
      </c>
      <c r="O2" s="83">
        <f>AVERAGE(M2)</f>
        <v>10</v>
      </c>
      <c r="P2" s="5">
        <v>9</v>
      </c>
      <c r="Q2" s="5">
        <v>9</v>
      </c>
      <c r="R2" s="5">
        <v>10</v>
      </c>
      <c r="S2" s="5"/>
      <c r="T2" s="93">
        <f>AVERAGE(P2:R2)</f>
        <v>9.3333333333333339</v>
      </c>
      <c r="U2" s="86">
        <f>AVERAGE(O2,T2)</f>
        <v>9.6666666666666679</v>
      </c>
      <c r="V2" s="5">
        <v>8</v>
      </c>
      <c r="W2" s="5">
        <v>9</v>
      </c>
      <c r="X2" s="5">
        <v>9</v>
      </c>
      <c r="Y2" s="85">
        <f t="shared" ref="Y2:Y33" si="0">AVERAGE(L2,U2,V2:X2)</f>
        <v>9.0833333333333339</v>
      </c>
      <c r="AA2" s="19" t="s">
        <v>51</v>
      </c>
      <c r="AB2" s="4"/>
      <c r="AC2" s="4"/>
      <c r="AD2" s="4"/>
      <c r="AE2" s="1"/>
      <c r="AI2"/>
    </row>
    <row r="3" spans="1:35" x14ac:dyDescent="0.25">
      <c r="A3" s="214">
        <f>A2+1</f>
        <v>2</v>
      </c>
      <c r="B3" s="6">
        <v>2</v>
      </c>
      <c r="C3">
        <v>5</v>
      </c>
      <c r="D3">
        <v>3</v>
      </c>
      <c r="H3" s="87">
        <f t="shared" ref="H3:H66" si="1">AVERAGE(B3:D3)</f>
        <v>3.3333333333333335</v>
      </c>
      <c r="I3">
        <v>5</v>
      </c>
      <c r="J3">
        <v>5</v>
      </c>
      <c r="K3" s="93">
        <f t="shared" ref="K3:K66" si="2">AVERAGE(I3:J3)</f>
        <v>5</v>
      </c>
      <c r="L3" s="86">
        <f t="shared" ref="L3:L66" si="3">AVERAGE(H3,K3)</f>
        <v>4.166666666666667</v>
      </c>
      <c r="M3">
        <v>3</v>
      </c>
      <c r="N3">
        <v>6</v>
      </c>
      <c r="O3" s="83">
        <f t="shared" ref="O3:O66" si="4">AVERAGE(M3)</f>
        <v>3</v>
      </c>
      <c r="P3">
        <v>4</v>
      </c>
      <c r="R3">
        <v>4</v>
      </c>
      <c r="S3">
        <v>5</v>
      </c>
      <c r="T3" s="93">
        <f>AVERAGE(P3:S3)</f>
        <v>4.333333333333333</v>
      </c>
      <c r="U3" s="86">
        <f t="shared" ref="U3:U66" si="5">AVERAGE(O3,T3)</f>
        <v>3.6666666666666665</v>
      </c>
      <c r="V3">
        <v>7</v>
      </c>
      <c r="W3">
        <v>5</v>
      </c>
      <c r="X3">
        <v>2</v>
      </c>
      <c r="Y3" s="85">
        <f t="shared" si="0"/>
        <v>4.3666666666666671</v>
      </c>
      <c r="AA3" s="2"/>
      <c r="AB3" s="5"/>
      <c r="AC3" s="5"/>
      <c r="AD3" s="5"/>
      <c r="AE3" s="3"/>
      <c r="AI3"/>
    </row>
    <row r="4" spans="1:35" x14ac:dyDescent="0.25">
      <c r="A4" s="207">
        <f t="shared" ref="A4:A67" si="6">A3+1</f>
        <v>3</v>
      </c>
      <c r="B4" s="6">
        <v>7</v>
      </c>
      <c r="C4">
        <v>6</v>
      </c>
      <c r="D4">
        <v>6</v>
      </c>
      <c r="H4" s="87">
        <f t="shared" si="1"/>
        <v>6.333333333333333</v>
      </c>
      <c r="I4">
        <v>8</v>
      </c>
      <c r="J4">
        <v>7</v>
      </c>
      <c r="K4" s="93">
        <f t="shared" si="2"/>
        <v>7.5</v>
      </c>
      <c r="L4" s="86">
        <f t="shared" si="3"/>
        <v>6.9166666666666661</v>
      </c>
      <c r="M4">
        <v>7</v>
      </c>
      <c r="O4" s="83">
        <f t="shared" si="4"/>
        <v>7</v>
      </c>
      <c r="P4">
        <v>7</v>
      </c>
      <c r="R4">
        <v>7</v>
      </c>
      <c r="T4" s="93">
        <f t="shared" ref="T4:T66" si="7">AVERAGE(P4:R4)</f>
        <v>7</v>
      </c>
      <c r="U4" s="86">
        <f t="shared" si="5"/>
        <v>7</v>
      </c>
      <c r="V4">
        <v>8</v>
      </c>
      <c r="X4">
        <v>5</v>
      </c>
      <c r="Y4" s="85">
        <f t="shared" si="0"/>
        <v>6.7291666666666661</v>
      </c>
      <c r="AA4" s="20"/>
      <c r="AB4" s="5" t="s">
        <v>38</v>
      </c>
      <c r="AC4" s="5"/>
      <c r="AD4" s="5"/>
      <c r="AE4" s="3">
        <v>8</v>
      </c>
      <c r="AI4"/>
    </row>
    <row r="5" spans="1:35" x14ac:dyDescent="0.25">
      <c r="A5" s="207">
        <f t="shared" si="6"/>
        <v>4</v>
      </c>
      <c r="B5" s="6">
        <v>7</v>
      </c>
      <c r="C5">
        <v>7</v>
      </c>
      <c r="D5">
        <v>6</v>
      </c>
      <c r="H5" s="87">
        <f t="shared" si="1"/>
        <v>6.666666666666667</v>
      </c>
      <c r="I5">
        <v>9</v>
      </c>
      <c r="J5">
        <v>7</v>
      </c>
      <c r="K5" s="93">
        <f t="shared" si="2"/>
        <v>8</v>
      </c>
      <c r="L5" s="86">
        <f t="shared" si="3"/>
        <v>7.3333333333333339</v>
      </c>
      <c r="M5">
        <v>7</v>
      </c>
      <c r="O5" s="83">
        <f t="shared" si="4"/>
        <v>7</v>
      </c>
      <c r="P5">
        <v>8</v>
      </c>
      <c r="R5">
        <v>8</v>
      </c>
      <c r="T5" s="93">
        <f t="shared" si="7"/>
        <v>8</v>
      </c>
      <c r="U5" s="86">
        <f t="shared" si="5"/>
        <v>7.5</v>
      </c>
      <c r="V5">
        <v>9</v>
      </c>
      <c r="X5">
        <v>6</v>
      </c>
      <c r="Y5" s="85">
        <f t="shared" si="0"/>
        <v>7.4583333333333339</v>
      </c>
      <c r="AA5" s="21"/>
      <c r="AB5" s="5" t="s">
        <v>35</v>
      </c>
      <c r="AC5" s="5"/>
      <c r="AD5" s="5"/>
      <c r="AE5" s="3">
        <v>5</v>
      </c>
      <c r="AI5"/>
    </row>
    <row r="6" spans="1:35" x14ac:dyDescent="0.25">
      <c r="A6" s="208">
        <f t="shared" si="6"/>
        <v>5</v>
      </c>
      <c r="B6" s="6">
        <v>6</v>
      </c>
      <c r="C6">
        <v>7</v>
      </c>
      <c r="D6">
        <v>6</v>
      </c>
      <c r="F6">
        <v>7</v>
      </c>
      <c r="H6" s="87">
        <f t="shared" si="1"/>
        <v>6.333333333333333</v>
      </c>
      <c r="I6">
        <v>9</v>
      </c>
      <c r="J6">
        <v>8</v>
      </c>
      <c r="K6" s="93">
        <f t="shared" si="2"/>
        <v>8.5</v>
      </c>
      <c r="L6" s="86">
        <f t="shared" si="3"/>
        <v>7.4166666666666661</v>
      </c>
      <c r="M6">
        <v>7</v>
      </c>
      <c r="O6" s="83">
        <f t="shared" si="4"/>
        <v>7</v>
      </c>
      <c r="P6">
        <v>7</v>
      </c>
      <c r="R6">
        <v>7</v>
      </c>
      <c r="T6" s="93">
        <f t="shared" si="7"/>
        <v>7</v>
      </c>
      <c r="U6" s="86">
        <f t="shared" si="5"/>
        <v>7</v>
      </c>
      <c r="V6">
        <v>7</v>
      </c>
      <c r="X6">
        <v>6</v>
      </c>
      <c r="Y6" s="85">
        <f t="shared" si="0"/>
        <v>6.8541666666666661</v>
      </c>
      <c r="AA6" s="22"/>
      <c r="AB6" s="5" t="s">
        <v>36</v>
      </c>
      <c r="AC6" s="5"/>
      <c r="AD6" s="5"/>
      <c r="AE6" s="3">
        <v>49</v>
      </c>
      <c r="AI6"/>
    </row>
    <row r="7" spans="1:35" x14ac:dyDescent="0.25">
      <c r="A7" s="207">
        <f t="shared" si="6"/>
        <v>6</v>
      </c>
      <c r="B7" s="6">
        <v>8</v>
      </c>
      <c r="C7">
        <v>8</v>
      </c>
      <c r="D7">
        <v>6</v>
      </c>
      <c r="F7">
        <v>6</v>
      </c>
      <c r="H7" s="87">
        <f t="shared" si="1"/>
        <v>7.333333333333333</v>
      </c>
      <c r="I7">
        <v>8</v>
      </c>
      <c r="J7">
        <v>7</v>
      </c>
      <c r="K7" s="93">
        <f t="shared" si="2"/>
        <v>7.5</v>
      </c>
      <c r="L7" s="86">
        <f t="shared" si="3"/>
        <v>7.4166666666666661</v>
      </c>
      <c r="M7">
        <v>7</v>
      </c>
      <c r="O7" s="83">
        <f t="shared" si="4"/>
        <v>7</v>
      </c>
      <c r="P7">
        <v>8</v>
      </c>
      <c r="R7">
        <v>7</v>
      </c>
      <c r="T7" s="93">
        <f t="shared" si="7"/>
        <v>7.5</v>
      </c>
      <c r="U7" s="86">
        <f t="shared" si="5"/>
        <v>7.25</v>
      </c>
      <c r="V7">
        <v>9</v>
      </c>
      <c r="X7">
        <v>5</v>
      </c>
      <c r="Y7" s="85">
        <f t="shared" si="0"/>
        <v>7.1666666666666661</v>
      </c>
      <c r="AA7" s="23"/>
      <c r="AB7" s="5" t="s">
        <v>37</v>
      </c>
      <c r="AC7" s="5"/>
      <c r="AD7" s="5"/>
      <c r="AE7" s="3">
        <v>40</v>
      </c>
      <c r="AI7"/>
    </row>
    <row r="8" spans="1:35" x14ac:dyDescent="0.25">
      <c r="A8" s="206">
        <f t="shared" si="6"/>
        <v>7</v>
      </c>
      <c r="B8" s="6">
        <v>3</v>
      </c>
      <c r="C8">
        <v>5</v>
      </c>
      <c r="D8">
        <v>4</v>
      </c>
      <c r="E8">
        <v>6</v>
      </c>
      <c r="H8" s="87">
        <f>AVERAGE(B8:E8)</f>
        <v>4.5</v>
      </c>
      <c r="I8">
        <v>7</v>
      </c>
      <c r="J8">
        <v>7</v>
      </c>
      <c r="K8" s="93">
        <f t="shared" si="2"/>
        <v>7</v>
      </c>
      <c r="L8" s="86">
        <f t="shared" si="3"/>
        <v>5.75</v>
      </c>
      <c r="M8">
        <v>2</v>
      </c>
      <c r="N8">
        <v>6</v>
      </c>
      <c r="O8" s="83">
        <f t="shared" si="4"/>
        <v>2</v>
      </c>
      <c r="P8">
        <v>5</v>
      </c>
      <c r="R8">
        <v>4</v>
      </c>
      <c r="T8" s="93">
        <f t="shared" si="7"/>
        <v>4.5</v>
      </c>
      <c r="U8" s="86">
        <f t="shared" si="5"/>
        <v>3.25</v>
      </c>
      <c r="V8">
        <v>7</v>
      </c>
      <c r="W8">
        <v>6</v>
      </c>
      <c r="X8">
        <v>2</v>
      </c>
      <c r="Y8" s="85">
        <f t="shared" si="0"/>
        <v>4.8</v>
      </c>
      <c r="AA8" s="2"/>
      <c r="AB8" s="5"/>
      <c r="AC8" s="5"/>
      <c r="AD8" s="5"/>
      <c r="AE8" s="28">
        <f>SUM(AE4:AE7)</f>
        <v>102</v>
      </c>
      <c r="AI8"/>
    </row>
    <row r="9" spans="1:35" x14ac:dyDescent="0.25">
      <c r="A9" s="206">
        <f t="shared" si="6"/>
        <v>8</v>
      </c>
      <c r="B9" s="6">
        <v>3</v>
      </c>
      <c r="C9">
        <v>5</v>
      </c>
      <c r="D9">
        <v>2</v>
      </c>
      <c r="G9">
        <v>6</v>
      </c>
      <c r="H9" s="87">
        <f t="shared" si="1"/>
        <v>3.3333333333333335</v>
      </c>
      <c r="I9">
        <v>6</v>
      </c>
      <c r="J9">
        <v>5</v>
      </c>
      <c r="K9" s="93">
        <f t="shared" si="2"/>
        <v>5.5</v>
      </c>
      <c r="L9" s="86">
        <f t="shared" si="3"/>
        <v>4.416666666666667</v>
      </c>
      <c r="M9">
        <v>3</v>
      </c>
      <c r="N9">
        <v>7</v>
      </c>
      <c r="O9" s="83">
        <f t="shared" si="4"/>
        <v>3</v>
      </c>
      <c r="P9">
        <v>3</v>
      </c>
      <c r="R9">
        <v>5</v>
      </c>
      <c r="T9" s="93">
        <f t="shared" si="7"/>
        <v>4</v>
      </c>
      <c r="U9" s="86">
        <f t="shared" si="5"/>
        <v>3.5</v>
      </c>
      <c r="V9">
        <v>6</v>
      </c>
      <c r="W9">
        <v>6</v>
      </c>
      <c r="X9">
        <v>3</v>
      </c>
      <c r="Y9" s="85">
        <f t="shared" si="0"/>
        <v>4.5833333333333339</v>
      </c>
      <c r="AA9" s="2"/>
      <c r="AB9" s="5"/>
      <c r="AC9" s="5"/>
      <c r="AD9" s="5"/>
      <c r="AE9" s="3"/>
      <c r="AI9"/>
    </row>
    <row r="10" spans="1:35" x14ac:dyDescent="0.25">
      <c r="A10" s="206">
        <f t="shared" si="6"/>
        <v>9</v>
      </c>
      <c r="B10" s="6">
        <v>5</v>
      </c>
      <c r="C10">
        <v>6</v>
      </c>
      <c r="D10">
        <v>5</v>
      </c>
      <c r="G10">
        <v>6</v>
      </c>
      <c r="H10" s="87">
        <f t="shared" si="1"/>
        <v>5.333333333333333</v>
      </c>
      <c r="I10">
        <v>7</v>
      </c>
      <c r="J10">
        <v>7</v>
      </c>
      <c r="K10" s="93">
        <f t="shared" si="2"/>
        <v>7</v>
      </c>
      <c r="L10" s="86">
        <f t="shared" si="3"/>
        <v>6.1666666666666661</v>
      </c>
      <c r="M10">
        <v>3</v>
      </c>
      <c r="N10">
        <v>7</v>
      </c>
      <c r="O10" s="83">
        <f t="shared" si="4"/>
        <v>3</v>
      </c>
      <c r="P10">
        <v>5</v>
      </c>
      <c r="R10">
        <v>3</v>
      </c>
      <c r="T10" s="93">
        <f t="shared" si="7"/>
        <v>4</v>
      </c>
      <c r="U10" s="86">
        <f t="shared" si="5"/>
        <v>3.5</v>
      </c>
      <c r="V10">
        <v>7</v>
      </c>
      <c r="W10">
        <v>6</v>
      </c>
      <c r="X10">
        <v>5</v>
      </c>
      <c r="Y10" s="85">
        <f t="shared" si="0"/>
        <v>5.5333333333333332</v>
      </c>
      <c r="AA10" s="53"/>
      <c r="AB10" s="5" t="s">
        <v>39</v>
      </c>
      <c r="AC10" s="5"/>
      <c r="AD10" s="5"/>
      <c r="AE10" s="3"/>
      <c r="AI10"/>
    </row>
    <row r="11" spans="1:35" x14ac:dyDescent="0.25">
      <c r="A11" s="208">
        <f t="shared" si="6"/>
        <v>10</v>
      </c>
      <c r="B11" s="6">
        <v>7</v>
      </c>
      <c r="C11">
        <v>8</v>
      </c>
      <c r="D11">
        <v>9</v>
      </c>
      <c r="F11">
        <v>8</v>
      </c>
      <c r="H11" s="87">
        <f t="shared" si="1"/>
        <v>8</v>
      </c>
      <c r="I11">
        <v>8</v>
      </c>
      <c r="J11">
        <v>8</v>
      </c>
      <c r="K11" s="93">
        <f t="shared" si="2"/>
        <v>8</v>
      </c>
      <c r="L11" s="86">
        <f t="shared" si="3"/>
        <v>8</v>
      </c>
      <c r="M11">
        <v>6</v>
      </c>
      <c r="N11">
        <v>8</v>
      </c>
      <c r="O11" s="83">
        <f t="shared" si="4"/>
        <v>6</v>
      </c>
      <c r="P11">
        <v>8</v>
      </c>
      <c r="R11">
        <v>8</v>
      </c>
      <c r="T11" s="93">
        <f t="shared" si="7"/>
        <v>8</v>
      </c>
      <c r="U11" s="86">
        <f t="shared" si="5"/>
        <v>7</v>
      </c>
      <c r="V11">
        <v>8</v>
      </c>
      <c r="X11">
        <v>6</v>
      </c>
      <c r="Y11" s="85">
        <f t="shared" si="0"/>
        <v>7.25</v>
      </c>
      <c r="Z11" s="9"/>
      <c r="AE11" s="3"/>
      <c r="AI11"/>
    </row>
    <row r="12" spans="1:35" x14ac:dyDescent="0.25">
      <c r="A12" s="208">
        <f t="shared" si="6"/>
        <v>11</v>
      </c>
      <c r="B12" s="6">
        <v>10</v>
      </c>
      <c r="C12">
        <v>10</v>
      </c>
      <c r="D12">
        <v>10</v>
      </c>
      <c r="F12">
        <v>10</v>
      </c>
      <c r="H12" s="87">
        <f t="shared" si="1"/>
        <v>10</v>
      </c>
      <c r="I12">
        <v>10</v>
      </c>
      <c r="J12">
        <v>9</v>
      </c>
      <c r="K12" s="93">
        <f t="shared" si="2"/>
        <v>9.5</v>
      </c>
      <c r="L12" s="86">
        <f t="shared" si="3"/>
        <v>9.75</v>
      </c>
      <c r="M12">
        <v>10</v>
      </c>
      <c r="O12" s="83">
        <f t="shared" si="4"/>
        <v>10</v>
      </c>
      <c r="P12">
        <v>9</v>
      </c>
      <c r="R12">
        <v>10</v>
      </c>
      <c r="T12" s="93">
        <f t="shared" si="7"/>
        <v>9.5</v>
      </c>
      <c r="U12" s="86">
        <f t="shared" si="5"/>
        <v>9.75</v>
      </c>
      <c r="V12">
        <v>8</v>
      </c>
      <c r="X12">
        <v>10</v>
      </c>
      <c r="Y12" s="85">
        <f t="shared" si="0"/>
        <v>9.375</v>
      </c>
      <c r="AA12" s="10" t="s">
        <v>0</v>
      </c>
      <c r="AB12" t="s">
        <v>43</v>
      </c>
      <c r="AE12" s="3"/>
      <c r="AI12"/>
    </row>
    <row r="13" spans="1:35" x14ac:dyDescent="0.25">
      <c r="A13" s="208">
        <f t="shared" si="6"/>
        <v>12</v>
      </c>
      <c r="B13" s="6">
        <v>7</v>
      </c>
      <c r="C13">
        <v>7</v>
      </c>
      <c r="D13">
        <v>7</v>
      </c>
      <c r="F13">
        <v>6</v>
      </c>
      <c r="H13" s="87">
        <f t="shared" si="1"/>
        <v>7</v>
      </c>
      <c r="I13">
        <v>8</v>
      </c>
      <c r="J13">
        <v>7</v>
      </c>
      <c r="K13" s="93">
        <f t="shared" si="2"/>
        <v>7.5</v>
      </c>
      <c r="L13" s="86">
        <f t="shared" si="3"/>
        <v>7.25</v>
      </c>
      <c r="M13">
        <v>5</v>
      </c>
      <c r="O13" s="83">
        <f t="shared" si="4"/>
        <v>5</v>
      </c>
      <c r="P13">
        <v>7</v>
      </c>
      <c r="R13">
        <v>6</v>
      </c>
      <c r="T13" s="93">
        <f t="shared" si="7"/>
        <v>6.5</v>
      </c>
      <c r="U13" s="86">
        <f t="shared" si="5"/>
        <v>5.75</v>
      </c>
      <c r="V13">
        <v>7</v>
      </c>
      <c r="X13">
        <v>5</v>
      </c>
      <c r="Y13" s="85">
        <f t="shared" si="0"/>
        <v>6.25</v>
      </c>
      <c r="AA13" s="10" t="s">
        <v>1</v>
      </c>
      <c r="AB13" t="s">
        <v>44</v>
      </c>
      <c r="AE13" s="3"/>
      <c r="AI13"/>
    </row>
    <row r="14" spans="1:35" x14ac:dyDescent="0.25">
      <c r="A14" s="208">
        <f t="shared" si="6"/>
        <v>13</v>
      </c>
      <c r="B14" s="6">
        <v>6</v>
      </c>
      <c r="C14">
        <v>7</v>
      </c>
      <c r="D14">
        <v>5</v>
      </c>
      <c r="H14" s="87">
        <f t="shared" si="1"/>
        <v>6</v>
      </c>
      <c r="I14">
        <v>8</v>
      </c>
      <c r="J14">
        <v>7</v>
      </c>
      <c r="K14" s="93">
        <f t="shared" si="2"/>
        <v>7.5</v>
      </c>
      <c r="L14" s="86">
        <f t="shared" si="3"/>
        <v>6.75</v>
      </c>
      <c r="M14">
        <v>6</v>
      </c>
      <c r="O14" s="83">
        <f t="shared" si="4"/>
        <v>6</v>
      </c>
      <c r="P14">
        <v>6</v>
      </c>
      <c r="R14">
        <v>6</v>
      </c>
      <c r="T14" s="93">
        <f t="shared" si="7"/>
        <v>6</v>
      </c>
      <c r="U14" s="86">
        <f t="shared" si="5"/>
        <v>6</v>
      </c>
      <c r="V14">
        <v>8</v>
      </c>
      <c r="X14">
        <v>6</v>
      </c>
      <c r="Y14" s="85">
        <f t="shared" si="0"/>
        <v>6.6875</v>
      </c>
      <c r="AA14" s="10" t="s">
        <v>2</v>
      </c>
      <c r="AB14" t="s">
        <v>52</v>
      </c>
      <c r="AE14" s="3"/>
      <c r="AI14"/>
    </row>
    <row r="15" spans="1:35" x14ac:dyDescent="0.25">
      <c r="A15" s="208">
        <f t="shared" si="6"/>
        <v>14</v>
      </c>
      <c r="B15" s="6">
        <v>10</v>
      </c>
      <c r="C15">
        <v>9</v>
      </c>
      <c r="D15">
        <v>10</v>
      </c>
      <c r="F15">
        <v>9</v>
      </c>
      <c r="H15" s="87">
        <f t="shared" si="1"/>
        <v>9.6666666666666661</v>
      </c>
      <c r="I15">
        <v>9</v>
      </c>
      <c r="J15">
        <v>8</v>
      </c>
      <c r="K15" s="93">
        <f t="shared" si="2"/>
        <v>8.5</v>
      </c>
      <c r="L15" s="86">
        <f t="shared" si="3"/>
        <v>9.0833333333333321</v>
      </c>
      <c r="M15">
        <v>7</v>
      </c>
      <c r="O15" s="83">
        <f t="shared" si="4"/>
        <v>7</v>
      </c>
      <c r="P15">
        <v>8</v>
      </c>
      <c r="R15">
        <v>8</v>
      </c>
      <c r="T15" s="93">
        <f t="shared" si="7"/>
        <v>8</v>
      </c>
      <c r="U15" s="86">
        <f t="shared" si="5"/>
        <v>7.5</v>
      </c>
      <c r="V15">
        <v>7</v>
      </c>
      <c r="X15">
        <v>6</v>
      </c>
      <c r="Y15" s="85">
        <f t="shared" si="0"/>
        <v>7.395833333333333</v>
      </c>
      <c r="AA15" s="10" t="s">
        <v>132</v>
      </c>
      <c r="AB15" t="s">
        <v>133</v>
      </c>
      <c r="AE15" s="3"/>
      <c r="AI15"/>
    </row>
    <row r="16" spans="1:35" x14ac:dyDescent="0.25">
      <c r="A16" s="207">
        <f t="shared" si="6"/>
        <v>15</v>
      </c>
      <c r="B16" s="6">
        <v>7</v>
      </c>
      <c r="C16">
        <v>7</v>
      </c>
      <c r="D16">
        <v>9</v>
      </c>
      <c r="H16" s="87">
        <f t="shared" si="1"/>
        <v>7.666666666666667</v>
      </c>
      <c r="I16">
        <v>9</v>
      </c>
      <c r="J16">
        <v>7</v>
      </c>
      <c r="K16" s="93">
        <f t="shared" si="2"/>
        <v>8</v>
      </c>
      <c r="L16" s="86">
        <f t="shared" si="3"/>
        <v>7.8333333333333339</v>
      </c>
      <c r="M16">
        <v>7</v>
      </c>
      <c r="O16" s="83">
        <f t="shared" si="4"/>
        <v>7</v>
      </c>
      <c r="P16">
        <v>7</v>
      </c>
      <c r="R16">
        <v>6</v>
      </c>
      <c r="T16" s="93">
        <f t="shared" si="7"/>
        <v>6.5</v>
      </c>
      <c r="U16" s="86">
        <f t="shared" si="5"/>
        <v>6.75</v>
      </c>
      <c r="V16">
        <v>7</v>
      </c>
      <c r="X16">
        <v>6</v>
      </c>
      <c r="Y16" s="85">
        <f t="shared" si="0"/>
        <v>6.8958333333333339</v>
      </c>
      <c r="AA16" s="10" t="s">
        <v>13</v>
      </c>
      <c r="AB16" t="s">
        <v>57</v>
      </c>
      <c r="AE16" s="3"/>
      <c r="AI16"/>
    </row>
    <row r="17" spans="1:35" x14ac:dyDescent="0.25">
      <c r="A17" s="214">
        <f t="shared" si="6"/>
        <v>16</v>
      </c>
      <c r="B17" s="6">
        <v>6</v>
      </c>
      <c r="C17">
        <v>7</v>
      </c>
      <c r="D17">
        <v>6</v>
      </c>
      <c r="F17">
        <v>8</v>
      </c>
      <c r="H17" s="87">
        <f t="shared" si="1"/>
        <v>6.333333333333333</v>
      </c>
      <c r="I17">
        <v>9</v>
      </c>
      <c r="J17">
        <v>8</v>
      </c>
      <c r="K17" s="93">
        <f t="shared" si="2"/>
        <v>8.5</v>
      </c>
      <c r="L17" s="86">
        <f t="shared" si="3"/>
        <v>7.4166666666666661</v>
      </c>
      <c r="M17">
        <v>6</v>
      </c>
      <c r="N17">
        <v>8</v>
      </c>
      <c r="O17" s="83">
        <f t="shared" si="4"/>
        <v>6</v>
      </c>
      <c r="P17">
        <v>7</v>
      </c>
      <c r="R17">
        <v>7</v>
      </c>
      <c r="T17" s="93">
        <f t="shared" si="7"/>
        <v>7</v>
      </c>
      <c r="U17" s="86">
        <f t="shared" si="5"/>
        <v>6.5</v>
      </c>
      <c r="V17">
        <v>7</v>
      </c>
      <c r="W17">
        <v>6</v>
      </c>
      <c r="X17">
        <v>6</v>
      </c>
      <c r="Y17" s="85">
        <f t="shared" si="0"/>
        <v>6.583333333333333</v>
      </c>
      <c r="AA17" s="10" t="s">
        <v>134</v>
      </c>
      <c r="AB17" t="s">
        <v>135</v>
      </c>
      <c r="AE17" s="3"/>
      <c r="AI17"/>
    </row>
    <row r="18" spans="1:35" x14ac:dyDescent="0.25">
      <c r="A18" s="207">
        <f t="shared" si="6"/>
        <v>17</v>
      </c>
      <c r="B18" s="6">
        <v>6</v>
      </c>
      <c r="C18">
        <v>7</v>
      </c>
      <c r="D18">
        <v>5</v>
      </c>
      <c r="H18" s="87">
        <f t="shared" si="1"/>
        <v>6</v>
      </c>
      <c r="I18">
        <v>8</v>
      </c>
      <c r="J18">
        <v>8</v>
      </c>
      <c r="K18" s="93">
        <f t="shared" si="2"/>
        <v>8</v>
      </c>
      <c r="L18" s="86">
        <f t="shared" si="3"/>
        <v>7</v>
      </c>
      <c r="M18">
        <v>6</v>
      </c>
      <c r="O18" s="83">
        <f t="shared" si="4"/>
        <v>6</v>
      </c>
      <c r="P18">
        <v>6</v>
      </c>
      <c r="R18">
        <v>7</v>
      </c>
      <c r="T18" s="93">
        <f t="shared" si="7"/>
        <v>6.5</v>
      </c>
      <c r="U18" s="86">
        <f t="shared" si="5"/>
        <v>6.25</v>
      </c>
      <c r="V18">
        <v>9</v>
      </c>
      <c r="X18">
        <v>5</v>
      </c>
      <c r="Y18" s="85">
        <f t="shared" si="0"/>
        <v>6.8125</v>
      </c>
      <c r="AA18" s="48" t="s">
        <v>95</v>
      </c>
      <c r="AB18" s="17" t="s">
        <v>96</v>
      </c>
      <c r="AE18" s="3"/>
      <c r="AI18"/>
    </row>
    <row r="19" spans="1:35" x14ac:dyDescent="0.25">
      <c r="A19" s="214">
        <f t="shared" si="6"/>
        <v>18</v>
      </c>
      <c r="B19" s="6">
        <v>3</v>
      </c>
      <c r="C19">
        <v>5</v>
      </c>
      <c r="D19">
        <v>3</v>
      </c>
      <c r="G19">
        <v>5</v>
      </c>
      <c r="H19" s="87">
        <f t="shared" si="1"/>
        <v>3.6666666666666665</v>
      </c>
      <c r="I19">
        <v>5</v>
      </c>
      <c r="J19">
        <v>6</v>
      </c>
      <c r="K19" s="93">
        <f t="shared" si="2"/>
        <v>5.5</v>
      </c>
      <c r="L19" s="86">
        <f t="shared" si="3"/>
        <v>4.583333333333333</v>
      </c>
      <c r="M19">
        <v>2</v>
      </c>
      <c r="N19">
        <v>6</v>
      </c>
      <c r="O19" s="83">
        <f t="shared" si="4"/>
        <v>2</v>
      </c>
      <c r="P19">
        <v>4</v>
      </c>
      <c r="R19">
        <v>5</v>
      </c>
      <c r="S19">
        <v>7</v>
      </c>
      <c r="T19" s="93">
        <f>AVERAGE(P19:S19)</f>
        <v>5.333333333333333</v>
      </c>
      <c r="U19" s="86">
        <f t="shared" si="5"/>
        <v>3.6666666666666665</v>
      </c>
      <c r="V19">
        <v>8</v>
      </c>
      <c r="W19">
        <v>5</v>
      </c>
      <c r="X19">
        <v>1</v>
      </c>
      <c r="Y19" s="85">
        <f t="shared" si="0"/>
        <v>4.45</v>
      </c>
      <c r="AA19" s="10" t="s">
        <v>5</v>
      </c>
      <c r="AB19" t="s">
        <v>47</v>
      </c>
      <c r="AE19" s="3"/>
      <c r="AI19"/>
    </row>
    <row r="20" spans="1:35" x14ac:dyDescent="0.25">
      <c r="A20" s="214">
        <f>A19+1</f>
        <v>19</v>
      </c>
      <c r="B20" s="6">
        <v>3</v>
      </c>
      <c r="C20">
        <v>4</v>
      </c>
      <c r="D20">
        <v>3</v>
      </c>
      <c r="H20" s="87">
        <f t="shared" si="1"/>
        <v>3.3333333333333335</v>
      </c>
      <c r="I20">
        <v>6</v>
      </c>
      <c r="J20">
        <v>7</v>
      </c>
      <c r="K20" s="93">
        <f t="shared" si="2"/>
        <v>6.5</v>
      </c>
      <c r="L20" s="86">
        <f t="shared" si="3"/>
        <v>4.916666666666667</v>
      </c>
      <c r="M20">
        <v>2</v>
      </c>
      <c r="N20">
        <v>6</v>
      </c>
      <c r="O20" s="83">
        <f t="shared" si="4"/>
        <v>2</v>
      </c>
      <c r="P20">
        <v>5</v>
      </c>
      <c r="R20">
        <v>5</v>
      </c>
      <c r="S20">
        <v>7</v>
      </c>
      <c r="T20" s="93">
        <f>AVERAGE(P20:S20)</f>
        <v>5.666666666666667</v>
      </c>
      <c r="U20" s="86">
        <f t="shared" si="5"/>
        <v>3.8333333333333335</v>
      </c>
      <c r="V20">
        <v>8</v>
      </c>
      <c r="W20">
        <v>6</v>
      </c>
      <c r="X20">
        <v>1</v>
      </c>
      <c r="Y20" s="85">
        <f t="shared" si="0"/>
        <v>4.75</v>
      </c>
      <c r="AA20" s="10" t="s">
        <v>10</v>
      </c>
      <c r="AB20" t="s">
        <v>54</v>
      </c>
      <c r="AE20" s="3"/>
      <c r="AI20"/>
    </row>
    <row r="21" spans="1:35" x14ac:dyDescent="0.25">
      <c r="A21" s="206">
        <f t="shared" si="6"/>
        <v>20</v>
      </c>
      <c r="B21" s="6">
        <v>3</v>
      </c>
      <c r="C21">
        <v>5</v>
      </c>
      <c r="D21">
        <v>2</v>
      </c>
      <c r="G21">
        <v>5</v>
      </c>
      <c r="H21" s="87">
        <f t="shared" si="1"/>
        <v>3.3333333333333335</v>
      </c>
      <c r="I21">
        <v>6</v>
      </c>
      <c r="J21">
        <v>7</v>
      </c>
      <c r="K21" s="93">
        <f t="shared" si="2"/>
        <v>6.5</v>
      </c>
      <c r="L21" s="86">
        <f t="shared" si="3"/>
        <v>4.916666666666667</v>
      </c>
      <c r="M21">
        <v>5</v>
      </c>
      <c r="N21">
        <v>7</v>
      </c>
      <c r="O21" s="83">
        <f t="shared" si="4"/>
        <v>5</v>
      </c>
      <c r="P21">
        <v>5</v>
      </c>
      <c r="R21">
        <v>3</v>
      </c>
      <c r="T21" s="93">
        <f t="shared" si="7"/>
        <v>4</v>
      </c>
      <c r="U21" s="86">
        <f t="shared" si="5"/>
        <v>4.5</v>
      </c>
      <c r="V21">
        <v>6</v>
      </c>
      <c r="W21">
        <v>6</v>
      </c>
      <c r="X21">
        <v>5</v>
      </c>
      <c r="Y21" s="85">
        <f t="shared" si="0"/>
        <v>5.2833333333333332</v>
      </c>
      <c r="AA21" s="48" t="s">
        <v>5</v>
      </c>
      <c r="AB21" s="17" t="s">
        <v>47</v>
      </c>
      <c r="AC21" s="17"/>
      <c r="AD21" s="17"/>
      <c r="AE21" s="3"/>
      <c r="AI21"/>
    </row>
    <row r="22" spans="1:35" x14ac:dyDescent="0.25">
      <c r="A22" s="208">
        <f t="shared" si="6"/>
        <v>21</v>
      </c>
      <c r="B22" s="6">
        <v>10</v>
      </c>
      <c r="C22">
        <v>10</v>
      </c>
      <c r="D22">
        <v>9</v>
      </c>
      <c r="H22" s="87">
        <f t="shared" si="1"/>
        <v>9.6666666666666661</v>
      </c>
      <c r="I22">
        <v>10</v>
      </c>
      <c r="J22">
        <v>8</v>
      </c>
      <c r="K22" s="93">
        <f t="shared" si="2"/>
        <v>9</v>
      </c>
      <c r="L22" s="86">
        <f t="shared" si="3"/>
        <v>9.3333333333333321</v>
      </c>
      <c r="M22">
        <v>10</v>
      </c>
      <c r="O22" s="83">
        <f t="shared" si="4"/>
        <v>10</v>
      </c>
      <c r="P22">
        <v>10</v>
      </c>
      <c r="R22">
        <v>9</v>
      </c>
      <c r="T22" s="93">
        <f t="shared" si="7"/>
        <v>9.5</v>
      </c>
      <c r="U22" s="86">
        <f t="shared" si="5"/>
        <v>9.75</v>
      </c>
      <c r="V22">
        <v>8</v>
      </c>
      <c r="X22">
        <v>9</v>
      </c>
      <c r="Y22" s="85">
        <f t="shared" si="0"/>
        <v>9.0208333333333321</v>
      </c>
      <c r="AA22" s="48" t="s">
        <v>94</v>
      </c>
      <c r="AB22" s="17" t="s">
        <v>91</v>
      </c>
      <c r="AC22" s="27"/>
      <c r="AD22" s="27"/>
      <c r="AE22" s="35"/>
      <c r="AI22"/>
    </row>
    <row r="23" spans="1:35" ht="15.75" thickBot="1" x14ac:dyDescent="0.3">
      <c r="A23" s="223">
        <f t="shared" si="6"/>
        <v>22</v>
      </c>
      <c r="B23" s="209">
        <v>9</v>
      </c>
      <c r="C23" s="210">
        <v>10</v>
      </c>
      <c r="D23" s="210">
        <v>10</v>
      </c>
      <c r="E23" s="210"/>
      <c r="F23" s="210">
        <v>9</v>
      </c>
      <c r="G23" s="210"/>
      <c r="H23" s="196">
        <f t="shared" si="1"/>
        <v>9.6666666666666661</v>
      </c>
      <c r="I23" s="210">
        <v>10</v>
      </c>
      <c r="J23" s="210">
        <v>8</v>
      </c>
      <c r="K23" s="212">
        <f t="shared" si="2"/>
        <v>9</v>
      </c>
      <c r="L23" s="197">
        <f t="shared" si="3"/>
        <v>9.3333333333333321</v>
      </c>
      <c r="M23" s="210">
        <v>9</v>
      </c>
      <c r="N23" s="210"/>
      <c r="O23" s="211">
        <f t="shared" si="4"/>
        <v>9</v>
      </c>
      <c r="P23" s="210">
        <v>9</v>
      </c>
      <c r="Q23" s="210"/>
      <c r="R23" s="210">
        <v>8</v>
      </c>
      <c r="S23" s="210"/>
      <c r="T23" s="212">
        <f t="shared" si="7"/>
        <v>8.5</v>
      </c>
      <c r="U23" s="197">
        <f t="shared" si="5"/>
        <v>8.75</v>
      </c>
      <c r="V23" s="210">
        <v>8</v>
      </c>
      <c r="W23" s="210"/>
      <c r="X23" s="210">
        <v>7</v>
      </c>
      <c r="Y23" s="213">
        <f t="shared" si="0"/>
        <v>8.2708333333333321</v>
      </c>
      <c r="AA23" s="10" t="s">
        <v>3</v>
      </c>
      <c r="AB23" t="s">
        <v>45</v>
      </c>
      <c r="AE23" s="3"/>
      <c r="AI23"/>
    </row>
    <row r="24" spans="1:35" x14ac:dyDescent="0.25">
      <c r="A24" s="206">
        <f t="shared" si="6"/>
        <v>23</v>
      </c>
      <c r="B24" s="7">
        <v>5</v>
      </c>
      <c r="C24" s="7">
        <v>5</v>
      </c>
      <c r="D24" s="7">
        <v>3</v>
      </c>
      <c r="H24" s="87">
        <f t="shared" si="1"/>
        <v>4.333333333333333</v>
      </c>
      <c r="I24" s="7">
        <v>5</v>
      </c>
      <c r="J24" s="7">
        <v>5</v>
      </c>
      <c r="K24" s="93">
        <f t="shared" si="2"/>
        <v>5</v>
      </c>
      <c r="L24" s="86">
        <f t="shared" si="3"/>
        <v>4.6666666666666661</v>
      </c>
      <c r="M24" s="7">
        <v>5</v>
      </c>
      <c r="O24" s="83">
        <f t="shared" si="4"/>
        <v>5</v>
      </c>
      <c r="P24" s="7">
        <v>5</v>
      </c>
      <c r="Q24">
        <v>6</v>
      </c>
      <c r="R24" s="7">
        <v>5</v>
      </c>
      <c r="S24" s="7">
        <v>6</v>
      </c>
      <c r="T24" s="93">
        <f>AVERAGE(P24:S24)</f>
        <v>5.5</v>
      </c>
      <c r="U24" s="86">
        <f t="shared" si="5"/>
        <v>5.25</v>
      </c>
      <c r="V24" s="7">
        <v>6</v>
      </c>
      <c r="W24" s="7">
        <v>6</v>
      </c>
      <c r="X24" s="7">
        <v>5</v>
      </c>
      <c r="Y24" s="85">
        <f t="shared" si="0"/>
        <v>5.3833333333333329</v>
      </c>
      <c r="AA24" s="10" t="s">
        <v>138</v>
      </c>
      <c r="AB24" t="s">
        <v>151</v>
      </c>
      <c r="AE24" s="3"/>
      <c r="AI24"/>
    </row>
    <row r="25" spans="1:35" x14ac:dyDescent="0.25">
      <c r="A25" s="214">
        <f t="shared" si="6"/>
        <v>24</v>
      </c>
      <c r="B25" s="7">
        <v>5</v>
      </c>
      <c r="C25" s="7">
        <v>6</v>
      </c>
      <c r="D25" s="7">
        <v>7</v>
      </c>
      <c r="H25" s="87">
        <f t="shared" si="1"/>
        <v>6</v>
      </c>
      <c r="I25" s="7">
        <v>8</v>
      </c>
      <c r="J25" s="7">
        <v>7</v>
      </c>
      <c r="K25" s="93">
        <f t="shared" si="2"/>
        <v>7.5</v>
      </c>
      <c r="L25" s="86">
        <f t="shared" si="3"/>
        <v>6.75</v>
      </c>
      <c r="M25" s="7">
        <v>5</v>
      </c>
      <c r="N25" s="7">
        <v>7</v>
      </c>
      <c r="O25" s="83">
        <f t="shared" si="4"/>
        <v>5</v>
      </c>
      <c r="P25" s="7">
        <v>6</v>
      </c>
      <c r="Q25">
        <v>6</v>
      </c>
      <c r="R25" s="7">
        <v>7</v>
      </c>
      <c r="S25" s="7">
        <v>8</v>
      </c>
      <c r="T25" s="93">
        <f>AVERAGE(P25:S25)</f>
        <v>6.75</v>
      </c>
      <c r="U25" s="86">
        <f t="shared" si="5"/>
        <v>5.875</v>
      </c>
      <c r="V25" s="7">
        <v>8</v>
      </c>
      <c r="W25" s="7">
        <v>6</v>
      </c>
      <c r="X25" s="7">
        <v>6</v>
      </c>
      <c r="Y25" s="85">
        <f t="shared" si="0"/>
        <v>6.5250000000000004</v>
      </c>
      <c r="AA25" s="48" t="s">
        <v>97</v>
      </c>
      <c r="AB25" s="17" t="s">
        <v>98</v>
      </c>
      <c r="AC25" s="27"/>
      <c r="AD25" s="27"/>
      <c r="AE25" s="35"/>
      <c r="AI25"/>
    </row>
    <row r="26" spans="1:35" x14ac:dyDescent="0.25">
      <c r="A26" s="206">
        <f t="shared" si="6"/>
        <v>25</v>
      </c>
      <c r="B26" s="190">
        <v>3</v>
      </c>
      <c r="C26" s="7">
        <v>4</v>
      </c>
      <c r="D26" s="7">
        <v>3</v>
      </c>
      <c r="E26" s="5"/>
      <c r="F26" s="5"/>
      <c r="G26" s="5"/>
      <c r="H26" s="87">
        <f t="shared" si="1"/>
        <v>3.3333333333333335</v>
      </c>
      <c r="I26" s="7">
        <v>5</v>
      </c>
      <c r="J26" s="7">
        <v>6</v>
      </c>
      <c r="K26" s="93">
        <f t="shared" si="2"/>
        <v>5.5</v>
      </c>
      <c r="L26" s="86">
        <f t="shared" si="3"/>
        <v>4.416666666666667</v>
      </c>
      <c r="M26" s="7">
        <v>5</v>
      </c>
      <c r="N26" s="5"/>
      <c r="O26" s="83">
        <f t="shared" si="4"/>
        <v>5</v>
      </c>
      <c r="P26" s="7">
        <v>4</v>
      </c>
      <c r="Q26" s="5">
        <v>6</v>
      </c>
      <c r="R26" s="7">
        <v>5</v>
      </c>
      <c r="S26" s="7">
        <v>10</v>
      </c>
      <c r="T26" s="93">
        <f>AVERAGE(P26:S26)</f>
        <v>6.25</v>
      </c>
      <c r="U26" s="86">
        <f t="shared" si="5"/>
        <v>5.625</v>
      </c>
      <c r="V26" s="7">
        <v>7</v>
      </c>
      <c r="W26" s="7">
        <v>5</v>
      </c>
      <c r="X26" s="7">
        <v>6</v>
      </c>
      <c r="Y26" s="85">
        <f t="shared" si="0"/>
        <v>5.6083333333333334</v>
      </c>
      <c r="AA26" s="10" t="s">
        <v>4</v>
      </c>
      <c r="AB26" t="s">
        <v>46</v>
      </c>
      <c r="AE26" s="3"/>
      <c r="AI26"/>
    </row>
    <row r="27" spans="1:35" x14ac:dyDescent="0.25">
      <c r="A27" s="206">
        <f t="shared" si="6"/>
        <v>26</v>
      </c>
      <c r="B27" s="190">
        <v>5</v>
      </c>
      <c r="C27" s="7">
        <v>5</v>
      </c>
      <c r="D27" s="7">
        <v>3</v>
      </c>
      <c r="E27" s="5"/>
      <c r="F27" s="5"/>
      <c r="G27" s="5"/>
      <c r="H27" s="87">
        <f t="shared" si="1"/>
        <v>4.333333333333333</v>
      </c>
      <c r="I27" s="7">
        <v>6</v>
      </c>
      <c r="J27" s="7">
        <v>6</v>
      </c>
      <c r="K27" s="93">
        <f t="shared" si="2"/>
        <v>6</v>
      </c>
      <c r="L27" s="86">
        <f t="shared" si="3"/>
        <v>5.1666666666666661</v>
      </c>
      <c r="M27" s="7">
        <v>5</v>
      </c>
      <c r="N27" s="5"/>
      <c r="O27" s="83">
        <f t="shared" si="4"/>
        <v>5</v>
      </c>
      <c r="P27" s="7">
        <v>5</v>
      </c>
      <c r="Q27" s="7">
        <v>4</v>
      </c>
      <c r="R27" s="7">
        <v>3</v>
      </c>
      <c r="S27" s="5"/>
      <c r="T27" s="93">
        <f t="shared" si="7"/>
        <v>4</v>
      </c>
      <c r="U27" s="86">
        <f t="shared" si="5"/>
        <v>4.5</v>
      </c>
      <c r="V27" s="7">
        <v>6</v>
      </c>
      <c r="W27" s="7">
        <v>6</v>
      </c>
      <c r="X27" s="7">
        <v>2</v>
      </c>
      <c r="Y27" s="85">
        <f t="shared" si="0"/>
        <v>4.7333333333333325</v>
      </c>
      <c r="AA27" s="10" t="s">
        <v>136</v>
      </c>
      <c r="AB27" t="s">
        <v>152</v>
      </c>
      <c r="AE27" s="3"/>
      <c r="AI27"/>
    </row>
    <row r="28" spans="1:35" x14ac:dyDescent="0.25">
      <c r="A28" s="214">
        <f t="shared" si="6"/>
        <v>27</v>
      </c>
      <c r="B28" s="190">
        <v>7</v>
      </c>
      <c r="C28" s="7">
        <v>8</v>
      </c>
      <c r="D28" s="7">
        <v>9</v>
      </c>
      <c r="E28" s="7">
        <v>9</v>
      </c>
      <c r="F28" s="7"/>
      <c r="G28" s="7"/>
      <c r="H28" s="87">
        <f>AVERAGE(B28:E28)</f>
        <v>8.25</v>
      </c>
      <c r="I28" s="7">
        <v>9</v>
      </c>
      <c r="J28" s="7">
        <v>8</v>
      </c>
      <c r="K28" s="93">
        <f t="shared" si="2"/>
        <v>8.5</v>
      </c>
      <c r="L28" s="86">
        <f t="shared" si="3"/>
        <v>8.375</v>
      </c>
      <c r="M28" s="7">
        <v>8</v>
      </c>
      <c r="N28" s="7"/>
      <c r="O28" s="83">
        <f t="shared" si="4"/>
        <v>8</v>
      </c>
      <c r="P28" s="7">
        <v>8</v>
      </c>
      <c r="Q28" s="7"/>
      <c r="R28" s="7">
        <v>9</v>
      </c>
      <c r="S28" s="7"/>
      <c r="T28" s="93">
        <f t="shared" si="7"/>
        <v>8.5</v>
      </c>
      <c r="U28" s="86">
        <f t="shared" si="5"/>
        <v>8.25</v>
      </c>
      <c r="V28" s="7">
        <v>8</v>
      </c>
      <c r="W28" s="7">
        <v>8</v>
      </c>
      <c r="X28" s="7">
        <v>5</v>
      </c>
      <c r="Y28" s="85">
        <f t="shared" si="0"/>
        <v>7.5250000000000004</v>
      </c>
      <c r="AA28" s="10" t="s">
        <v>9</v>
      </c>
      <c r="AB28" t="s">
        <v>50</v>
      </c>
      <c r="AE28" s="3"/>
      <c r="AI28"/>
    </row>
    <row r="29" spans="1:35" x14ac:dyDescent="0.25">
      <c r="A29" s="214">
        <f t="shared" si="6"/>
        <v>28</v>
      </c>
      <c r="B29" s="190">
        <v>8</v>
      </c>
      <c r="C29" s="7">
        <v>8</v>
      </c>
      <c r="D29" s="7">
        <v>6</v>
      </c>
      <c r="E29" s="7"/>
      <c r="F29" s="7">
        <v>5</v>
      </c>
      <c r="G29" s="7"/>
      <c r="H29" s="87">
        <f t="shared" si="1"/>
        <v>7.333333333333333</v>
      </c>
      <c r="I29" s="7">
        <v>8</v>
      </c>
      <c r="J29" s="7">
        <v>7</v>
      </c>
      <c r="K29" s="93">
        <f t="shared" si="2"/>
        <v>7.5</v>
      </c>
      <c r="L29" s="86">
        <f t="shared" si="3"/>
        <v>7.4166666666666661</v>
      </c>
      <c r="M29" s="7">
        <v>5</v>
      </c>
      <c r="N29" s="7">
        <v>8</v>
      </c>
      <c r="O29" s="83">
        <f t="shared" si="4"/>
        <v>5</v>
      </c>
      <c r="P29" s="7">
        <v>6</v>
      </c>
      <c r="Q29" s="7"/>
      <c r="R29" s="7">
        <v>7</v>
      </c>
      <c r="S29" s="7"/>
      <c r="T29" s="93">
        <f t="shared" si="7"/>
        <v>6.5</v>
      </c>
      <c r="U29" s="86">
        <f t="shared" si="5"/>
        <v>5.75</v>
      </c>
      <c r="V29" s="7">
        <v>9</v>
      </c>
      <c r="W29" s="7">
        <v>6</v>
      </c>
      <c r="X29" s="7">
        <v>6</v>
      </c>
      <c r="Y29" s="85">
        <f t="shared" si="0"/>
        <v>6.833333333333333</v>
      </c>
      <c r="AA29" s="10" t="s">
        <v>137</v>
      </c>
      <c r="AB29" t="s">
        <v>153</v>
      </c>
      <c r="AE29" s="3"/>
      <c r="AI29"/>
    </row>
    <row r="30" spans="1:35" x14ac:dyDescent="0.25">
      <c r="A30" s="214">
        <f t="shared" si="6"/>
        <v>29</v>
      </c>
      <c r="B30" s="190">
        <v>5</v>
      </c>
      <c r="C30" s="7">
        <v>5</v>
      </c>
      <c r="D30" s="7">
        <v>8</v>
      </c>
      <c r="E30" s="7"/>
      <c r="F30" s="7">
        <v>5</v>
      </c>
      <c r="G30" s="7"/>
      <c r="H30" s="87">
        <f t="shared" si="1"/>
        <v>6</v>
      </c>
      <c r="I30" s="7">
        <v>6</v>
      </c>
      <c r="J30" s="7">
        <v>7</v>
      </c>
      <c r="K30" s="93">
        <f t="shared" si="2"/>
        <v>6.5</v>
      </c>
      <c r="L30" s="86">
        <f t="shared" si="3"/>
        <v>6.25</v>
      </c>
      <c r="M30" s="7">
        <v>6</v>
      </c>
      <c r="N30" s="7">
        <v>8</v>
      </c>
      <c r="O30" s="83">
        <f t="shared" si="4"/>
        <v>6</v>
      </c>
      <c r="P30" s="7">
        <v>7</v>
      </c>
      <c r="Q30" s="7"/>
      <c r="R30" s="7">
        <v>7</v>
      </c>
      <c r="S30" s="7"/>
      <c r="T30" s="93">
        <f t="shared" si="7"/>
        <v>7</v>
      </c>
      <c r="U30" s="86">
        <f t="shared" si="5"/>
        <v>6.5</v>
      </c>
      <c r="V30" s="7">
        <v>7</v>
      </c>
      <c r="W30" s="7">
        <v>6</v>
      </c>
      <c r="X30" s="7">
        <v>6</v>
      </c>
      <c r="Y30" s="85">
        <f t="shared" si="0"/>
        <v>6.35</v>
      </c>
      <c r="AA30" s="48" t="s">
        <v>99</v>
      </c>
      <c r="AB30" s="17" t="s">
        <v>100</v>
      </c>
      <c r="AC30" s="27"/>
      <c r="AD30" s="27"/>
      <c r="AE30" s="35"/>
      <c r="AI30"/>
    </row>
    <row r="31" spans="1:35" x14ac:dyDescent="0.25">
      <c r="A31" s="214">
        <f t="shared" si="6"/>
        <v>30</v>
      </c>
      <c r="B31" s="190">
        <v>8</v>
      </c>
      <c r="C31" s="7">
        <v>9</v>
      </c>
      <c r="D31" s="7">
        <v>8</v>
      </c>
      <c r="E31" s="7"/>
      <c r="F31" s="7">
        <v>7</v>
      </c>
      <c r="G31" s="7"/>
      <c r="H31" s="87">
        <f t="shared" si="1"/>
        <v>8.3333333333333339</v>
      </c>
      <c r="I31" s="7">
        <v>9</v>
      </c>
      <c r="J31" s="7">
        <v>8</v>
      </c>
      <c r="K31" s="93">
        <f t="shared" si="2"/>
        <v>8.5</v>
      </c>
      <c r="L31" s="86">
        <f t="shared" si="3"/>
        <v>8.4166666666666679</v>
      </c>
      <c r="M31" s="7">
        <v>8</v>
      </c>
      <c r="N31" s="7">
        <v>8</v>
      </c>
      <c r="O31" s="83">
        <f t="shared" si="4"/>
        <v>8</v>
      </c>
      <c r="P31" s="7">
        <v>8</v>
      </c>
      <c r="Q31" s="7"/>
      <c r="R31" s="7">
        <v>7</v>
      </c>
      <c r="S31" s="7"/>
      <c r="T31" s="93">
        <f t="shared" si="7"/>
        <v>7.5</v>
      </c>
      <c r="U31" s="86">
        <f t="shared" si="5"/>
        <v>7.75</v>
      </c>
      <c r="V31" s="7">
        <v>9</v>
      </c>
      <c r="W31" s="7">
        <v>7</v>
      </c>
      <c r="X31" s="7">
        <v>7</v>
      </c>
      <c r="Y31" s="85">
        <f t="shared" si="0"/>
        <v>7.8333333333333339</v>
      </c>
      <c r="AA31" s="48" t="s">
        <v>93</v>
      </c>
      <c r="AB31" s="17" t="s">
        <v>92</v>
      </c>
      <c r="AC31" s="27"/>
      <c r="AD31" s="27"/>
      <c r="AE31" s="35"/>
      <c r="AI31"/>
    </row>
    <row r="32" spans="1:35" x14ac:dyDescent="0.25">
      <c r="A32" s="214">
        <f t="shared" si="6"/>
        <v>31</v>
      </c>
      <c r="B32" s="190">
        <v>7</v>
      </c>
      <c r="C32" s="7">
        <v>7</v>
      </c>
      <c r="D32" s="7">
        <v>5</v>
      </c>
      <c r="E32" s="7">
        <v>9</v>
      </c>
      <c r="F32" s="7"/>
      <c r="G32" s="7">
        <v>6</v>
      </c>
      <c r="H32" s="87">
        <f>AVERAGE(B32:E32)</f>
        <v>7</v>
      </c>
      <c r="I32" s="7">
        <v>8</v>
      </c>
      <c r="J32" s="7">
        <v>7</v>
      </c>
      <c r="K32" s="93">
        <f t="shared" si="2"/>
        <v>7.5</v>
      </c>
      <c r="L32" s="86">
        <f t="shared" si="3"/>
        <v>7.25</v>
      </c>
      <c r="M32" s="7">
        <v>5</v>
      </c>
      <c r="N32" s="7">
        <v>7</v>
      </c>
      <c r="O32" s="83">
        <f t="shared" si="4"/>
        <v>5</v>
      </c>
      <c r="P32" s="7">
        <v>7</v>
      </c>
      <c r="Q32" s="7"/>
      <c r="R32" s="7">
        <v>7</v>
      </c>
      <c r="S32" s="7"/>
      <c r="T32" s="93">
        <f t="shared" si="7"/>
        <v>7</v>
      </c>
      <c r="U32" s="86">
        <f t="shared" si="5"/>
        <v>6</v>
      </c>
      <c r="V32" s="7">
        <v>8</v>
      </c>
      <c r="W32" s="7">
        <v>6</v>
      </c>
      <c r="X32" s="7">
        <v>5</v>
      </c>
      <c r="Y32" s="85">
        <f t="shared" si="0"/>
        <v>6.45</v>
      </c>
      <c r="AA32" s="10" t="s">
        <v>111</v>
      </c>
      <c r="AB32" t="s">
        <v>48</v>
      </c>
      <c r="AE32" s="3"/>
      <c r="AI32"/>
    </row>
    <row r="33" spans="1:35" x14ac:dyDescent="0.25">
      <c r="A33" s="206">
        <f t="shared" si="6"/>
        <v>32</v>
      </c>
      <c r="B33" s="190">
        <v>2</v>
      </c>
      <c r="C33" s="7">
        <v>3</v>
      </c>
      <c r="D33" s="7">
        <v>2</v>
      </c>
      <c r="E33" s="7"/>
      <c r="F33" s="7"/>
      <c r="G33" s="7"/>
      <c r="H33" s="87">
        <f t="shared" si="1"/>
        <v>2.3333333333333335</v>
      </c>
      <c r="I33" s="7">
        <v>6</v>
      </c>
      <c r="J33" s="7">
        <v>5</v>
      </c>
      <c r="K33" s="93">
        <f t="shared" si="2"/>
        <v>5.5</v>
      </c>
      <c r="L33" s="86">
        <f t="shared" si="3"/>
        <v>3.916666666666667</v>
      </c>
      <c r="M33" s="7">
        <v>3</v>
      </c>
      <c r="N33" s="7"/>
      <c r="O33" s="83">
        <f t="shared" si="4"/>
        <v>3</v>
      </c>
      <c r="P33" s="7">
        <v>4</v>
      </c>
      <c r="Q33" s="7">
        <v>6</v>
      </c>
      <c r="R33" s="7">
        <v>3</v>
      </c>
      <c r="S33" s="7"/>
      <c r="T33" s="93">
        <f t="shared" si="7"/>
        <v>4.333333333333333</v>
      </c>
      <c r="U33" s="86">
        <f t="shared" si="5"/>
        <v>3.6666666666666665</v>
      </c>
      <c r="V33" s="7">
        <v>6</v>
      </c>
      <c r="W33" s="7">
        <v>6</v>
      </c>
      <c r="X33" s="7">
        <v>3</v>
      </c>
      <c r="Y33" s="85">
        <f t="shared" si="0"/>
        <v>4.5166666666666675</v>
      </c>
      <c r="AA33" s="10" t="s">
        <v>7</v>
      </c>
      <c r="AB33" t="s">
        <v>49</v>
      </c>
      <c r="AE33" s="3"/>
      <c r="AI33"/>
    </row>
    <row r="34" spans="1:35" x14ac:dyDescent="0.25">
      <c r="A34" s="214">
        <f t="shared" si="6"/>
        <v>33</v>
      </c>
      <c r="B34" s="190">
        <v>4</v>
      </c>
      <c r="C34" s="7">
        <v>5</v>
      </c>
      <c r="D34" s="7">
        <v>2</v>
      </c>
      <c r="E34" s="7"/>
      <c r="F34" s="7"/>
      <c r="G34" s="7"/>
      <c r="H34" s="87">
        <f t="shared" si="1"/>
        <v>3.6666666666666665</v>
      </c>
      <c r="I34" s="7">
        <v>6</v>
      </c>
      <c r="J34" s="7">
        <v>5</v>
      </c>
      <c r="K34" s="93">
        <f t="shared" si="2"/>
        <v>5.5</v>
      </c>
      <c r="L34" s="86">
        <f t="shared" si="3"/>
        <v>4.583333333333333</v>
      </c>
      <c r="M34" s="7">
        <v>3</v>
      </c>
      <c r="N34" s="7"/>
      <c r="O34" s="83">
        <f t="shared" si="4"/>
        <v>3</v>
      </c>
      <c r="P34" s="7">
        <v>4</v>
      </c>
      <c r="Q34" s="7"/>
      <c r="R34" s="7">
        <v>5</v>
      </c>
      <c r="S34" s="7">
        <v>5</v>
      </c>
      <c r="T34" s="93">
        <f t="shared" si="7"/>
        <v>4.5</v>
      </c>
      <c r="U34" s="86">
        <f t="shared" si="5"/>
        <v>3.75</v>
      </c>
      <c r="V34" s="7">
        <v>8</v>
      </c>
      <c r="W34" s="7">
        <v>5</v>
      </c>
      <c r="X34" s="7">
        <v>5</v>
      </c>
      <c r="Y34" s="85">
        <f t="shared" ref="Y34:Y65" si="8">AVERAGE(L34,U34,V34:X34)</f>
        <v>5.2666666666666666</v>
      </c>
      <c r="AA34" s="10" t="s">
        <v>8</v>
      </c>
      <c r="AB34" t="s">
        <v>53</v>
      </c>
      <c r="AE34" s="3"/>
      <c r="AI34"/>
    </row>
    <row r="35" spans="1:35" x14ac:dyDescent="0.25">
      <c r="A35" s="214">
        <f t="shared" si="6"/>
        <v>34</v>
      </c>
      <c r="B35" s="190">
        <v>6</v>
      </c>
      <c r="C35" s="7">
        <v>8</v>
      </c>
      <c r="D35" s="7">
        <v>6</v>
      </c>
      <c r="E35" s="7"/>
      <c r="F35" s="7">
        <v>5</v>
      </c>
      <c r="G35" s="7"/>
      <c r="H35" s="87">
        <f t="shared" si="1"/>
        <v>6.666666666666667</v>
      </c>
      <c r="I35" s="7">
        <v>8</v>
      </c>
      <c r="J35" s="7">
        <v>7</v>
      </c>
      <c r="K35" s="93">
        <f t="shared" si="2"/>
        <v>7.5</v>
      </c>
      <c r="L35" s="86">
        <f t="shared" si="3"/>
        <v>7.0833333333333339</v>
      </c>
      <c r="M35" s="7">
        <v>7</v>
      </c>
      <c r="N35" s="7"/>
      <c r="O35" s="83">
        <f t="shared" si="4"/>
        <v>7</v>
      </c>
      <c r="P35" s="7">
        <v>8</v>
      </c>
      <c r="Q35" s="7"/>
      <c r="R35" s="7">
        <v>8</v>
      </c>
      <c r="S35" s="7"/>
      <c r="T35" s="93">
        <f t="shared" si="7"/>
        <v>8</v>
      </c>
      <c r="U35" s="86">
        <f t="shared" si="5"/>
        <v>7.5</v>
      </c>
      <c r="V35" s="7">
        <v>8</v>
      </c>
      <c r="W35" s="7">
        <v>6</v>
      </c>
      <c r="X35" s="7">
        <v>8</v>
      </c>
      <c r="Y35" s="85">
        <f t="shared" si="8"/>
        <v>7.3166666666666673</v>
      </c>
      <c r="AA35" s="51" t="s">
        <v>42</v>
      </c>
      <c r="AB35" s="52" t="s">
        <v>41</v>
      </c>
      <c r="AC35" s="41"/>
      <c r="AD35" s="41"/>
      <c r="AE35" s="42"/>
      <c r="AI35"/>
    </row>
    <row r="36" spans="1:35" x14ac:dyDescent="0.25">
      <c r="A36" s="214">
        <f t="shared" si="6"/>
        <v>35</v>
      </c>
      <c r="B36" s="190">
        <v>9</v>
      </c>
      <c r="C36" s="7">
        <v>9</v>
      </c>
      <c r="D36" s="7">
        <v>9</v>
      </c>
      <c r="E36" s="7"/>
      <c r="F36" s="7">
        <v>8</v>
      </c>
      <c r="G36" s="7"/>
      <c r="H36" s="87">
        <f t="shared" si="1"/>
        <v>9</v>
      </c>
      <c r="I36" s="7">
        <v>10</v>
      </c>
      <c r="J36" s="7">
        <v>9</v>
      </c>
      <c r="K36" s="93">
        <f t="shared" si="2"/>
        <v>9.5</v>
      </c>
      <c r="L36" s="86">
        <f t="shared" si="3"/>
        <v>9.25</v>
      </c>
      <c r="M36" s="7">
        <v>10</v>
      </c>
      <c r="N36" s="7">
        <v>9</v>
      </c>
      <c r="O36" s="83">
        <f t="shared" si="4"/>
        <v>10</v>
      </c>
      <c r="P36" s="7">
        <v>9</v>
      </c>
      <c r="Q36" s="7"/>
      <c r="R36" s="7">
        <v>9</v>
      </c>
      <c r="S36" s="7"/>
      <c r="T36" s="93">
        <f t="shared" si="7"/>
        <v>9</v>
      </c>
      <c r="U36" s="86">
        <f t="shared" si="5"/>
        <v>9.5</v>
      </c>
      <c r="V36" s="7">
        <v>8</v>
      </c>
      <c r="W36" s="7">
        <v>6</v>
      </c>
      <c r="X36" s="7">
        <v>8</v>
      </c>
      <c r="Y36" s="85">
        <f t="shared" si="8"/>
        <v>8.15</v>
      </c>
      <c r="AI36"/>
    </row>
    <row r="37" spans="1:35" x14ac:dyDescent="0.25">
      <c r="A37" s="206">
        <f t="shared" si="6"/>
        <v>36</v>
      </c>
      <c r="B37" s="190">
        <v>3</v>
      </c>
      <c r="C37" s="7">
        <v>4</v>
      </c>
      <c r="D37" s="7">
        <v>3</v>
      </c>
      <c r="E37" s="7"/>
      <c r="F37" s="7"/>
      <c r="G37" s="7"/>
      <c r="H37" s="87">
        <f t="shared" si="1"/>
        <v>3.3333333333333335</v>
      </c>
      <c r="I37" s="7">
        <v>6</v>
      </c>
      <c r="J37" s="7">
        <v>7</v>
      </c>
      <c r="K37" s="93">
        <f t="shared" si="2"/>
        <v>6.5</v>
      </c>
      <c r="L37" s="86">
        <f t="shared" si="3"/>
        <v>4.916666666666667</v>
      </c>
      <c r="M37" s="7">
        <v>3</v>
      </c>
      <c r="N37" s="7">
        <v>6</v>
      </c>
      <c r="O37" s="83">
        <f t="shared" si="4"/>
        <v>3</v>
      </c>
      <c r="P37" s="7">
        <v>3</v>
      </c>
      <c r="Q37" s="7">
        <v>5</v>
      </c>
      <c r="R37" s="7">
        <v>4</v>
      </c>
      <c r="S37" s="7">
        <v>8</v>
      </c>
      <c r="T37" s="93">
        <f>AVERAGE(P37:S37)</f>
        <v>5</v>
      </c>
      <c r="U37" s="86">
        <f t="shared" si="5"/>
        <v>4</v>
      </c>
      <c r="V37" s="7">
        <v>6</v>
      </c>
      <c r="W37" s="7">
        <v>6</v>
      </c>
      <c r="X37" s="7">
        <v>4</v>
      </c>
      <c r="Y37" s="85">
        <f t="shared" si="8"/>
        <v>4.9833333333333334</v>
      </c>
      <c r="AI37"/>
    </row>
    <row r="38" spans="1:35" x14ac:dyDescent="0.25">
      <c r="A38" s="206">
        <f t="shared" si="6"/>
        <v>37</v>
      </c>
      <c r="B38" s="190">
        <v>5</v>
      </c>
      <c r="C38" s="7">
        <v>5</v>
      </c>
      <c r="D38" s="7">
        <v>6</v>
      </c>
      <c r="E38" s="7"/>
      <c r="F38" s="7"/>
      <c r="G38" s="7"/>
      <c r="H38" s="87">
        <f t="shared" si="1"/>
        <v>5.333333333333333</v>
      </c>
      <c r="I38" s="7">
        <v>5</v>
      </c>
      <c r="J38" s="7">
        <v>6</v>
      </c>
      <c r="K38" s="93">
        <f t="shared" si="2"/>
        <v>5.5</v>
      </c>
      <c r="L38" s="86">
        <f t="shared" si="3"/>
        <v>5.4166666666666661</v>
      </c>
      <c r="M38" s="7">
        <v>5</v>
      </c>
      <c r="N38" s="7"/>
      <c r="O38" s="83">
        <f t="shared" si="4"/>
        <v>5</v>
      </c>
      <c r="P38" s="7">
        <v>3</v>
      </c>
      <c r="Q38" s="7">
        <v>5</v>
      </c>
      <c r="R38" s="7">
        <v>4</v>
      </c>
      <c r="S38" s="7">
        <v>5</v>
      </c>
      <c r="T38" s="93">
        <f>AVERAGE(P38:S38)</f>
        <v>4.25</v>
      </c>
      <c r="U38" s="86">
        <f t="shared" si="5"/>
        <v>4.625</v>
      </c>
      <c r="V38" s="7">
        <v>5</v>
      </c>
      <c r="W38" s="7">
        <v>6</v>
      </c>
      <c r="X38" s="7">
        <v>3</v>
      </c>
      <c r="Y38" s="85">
        <f t="shared" si="8"/>
        <v>4.8083333333333327</v>
      </c>
      <c r="AI38"/>
    </row>
    <row r="39" spans="1:35" x14ac:dyDescent="0.25">
      <c r="A39" s="206">
        <f t="shared" si="6"/>
        <v>38</v>
      </c>
      <c r="B39" s="190">
        <v>10</v>
      </c>
      <c r="C39" s="7">
        <v>10</v>
      </c>
      <c r="D39" s="7">
        <v>10</v>
      </c>
      <c r="E39" s="7"/>
      <c r="F39" s="7">
        <v>10</v>
      </c>
      <c r="G39" s="7"/>
      <c r="H39" s="87">
        <f t="shared" si="1"/>
        <v>10</v>
      </c>
      <c r="I39" s="7">
        <v>10</v>
      </c>
      <c r="J39" s="7">
        <v>9</v>
      </c>
      <c r="K39" s="93">
        <f t="shared" si="2"/>
        <v>9.5</v>
      </c>
      <c r="L39" s="86">
        <f t="shared" si="3"/>
        <v>9.75</v>
      </c>
      <c r="M39" s="7">
        <v>9</v>
      </c>
      <c r="N39" s="7">
        <v>8</v>
      </c>
      <c r="O39" s="83">
        <f t="shared" si="4"/>
        <v>9</v>
      </c>
      <c r="P39" s="7">
        <v>10</v>
      </c>
      <c r="Q39" s="7"/>
      <c r="R39" s="7">
        <v>10</v>
      </c>
      <c r="S39" s="7"/>
      <c r="T39" s="93">
        <f t="shared" si="7"/>
        <v>10</v>
      </c>
      <c r="U39" s="86">
        <f t="shared" si="5"/>
        <v>9.5</v>
      </c>
      <c r="V39" s="7">
        <v>8</v>
      </c>
      <c r="W39" s="7">
        <v>8</v>
      </c>
      <c r="X39" s="7">
        <v>8</v>
      </c>
      <c r="Y39" s="85">
        <f t="shared" si="8"/>
        <v>8.65</v>
      </c>
      <c r="AI39"/>
    </row>
    <row r="40" spans="1:35" x14ac:dyDescent="0.25">
      <c r="A40" s="214">
        <f t="shared" si="6"/>
        <v>39</v>
      </c>
      <c r="B40" s="190">
        <v>4</v>
      </c>
      <c r="C40" s="7">
        <v>5</v>
      </c>
      <c r="D40" s="7">
        <v>5</v>
      </c>
      <c r="E40" s="7"/>
      <c r="F40" s="7"/>
      <c r="G40" s="7"/>
      <c r="H40" s="87">
        <f t="shared" si="1"/>
        <v>4.666666666666667</v>
      </c>
      <c r="I40" s="7">
        <v>6</v>
      </c>
      <c r="J40" s="7">
        <v>6</v>
      </c>
      <c r="K40" s="93">
        <f t="shared" si="2"/>
        <v>6</v>
      </c>
      <c r="L40" s="86">
        <f t="shared" si="3"/>
        <v>5.3333333333333339</v>
      </c>
      <c r="M40" s="7">
        <v>6</v>
      </c>
      <c r="N40" s="7"/>
      <c r="O40" s="83">
        <f t="shared" si="4"/>
        <v>6</v>
      </c>
      <c r="P40" s="7">
        <v>6</v>
      </c>
      <c r="Q40" s="7">
        <v>5</v>
      </c>
      <c r="R40" s="7">
        <v>6</v>
      </c>
      <c r="S40" s="7"/>
      <c r="T40" s="93">
        <f t="shared" si="7"/>
        <v>5.666666666666667</v>
      </c>
      <c r="U40" s="86">
        <f t="shared" si="5"/>
        <v>5.8333333333333339</v>
      </c>
      <c r="V40" s="7">
        <v>8</v>
      </c>
      <c r="W40" s="7">
        <v>5</v>
      </c>
      <c r="X40" s="7">
        <v>5</v>
      </c>
      <c r="Y40" s="85">
        <f t="shared" si="8"/>
        <v>5.8333333333333339</v>
      </c>
      <c r="AI40"/>
    </row>
    <row r="41" spans="1:35" x14ac:dyDescent="0.25">
      <c r="A41" s="206">
        <f t="shared" si="6"/>
        <v>40</v>
      </c>
      <c r="B41" s="190">
        <v>7</v>
      </c>
      <c r="C41" s="7">
        <v>8</v>
      </c>
      <c r="D41" s="7">
        <v>7</v>
      </c>
      <c r="E41" s="7"/>
      <c r="F41" s="7"/>
      <c r="G41" s="7"/>
      <c r="H41" s="87">
        <f t="shared" si="1"/>
        <v>7.333333333333333</v>
      </c>
      <c r="I41" s="7">
        <v>9</v>
      </c>
      <c r="J41" s="7">
        <v>8</v>
      </c>
      <c r="K41" s="93">
        <f t="shared" si="2"/>
        <v>8.5</v>
      </c>
      <c r="L41" s="86">
        <f t="shared" si="3"/>
        <v>7.9166666666666661</v>
      </c>
      <c r="M41" s="7">
        <v>5</v>
      </c>
      <c r="N41" s="7">
        <v>7</v>
      </c>
      <c r="O41" s="83">
        <f t="shared" si="4"/>
        <v>5</v>
      </c>
      <c r="P41" s="7">
        <v>7</v>
      </c>
      <c r="Q41" s="7">
        <v>8</v>
      </c>
      <c r="R41" s="7">
        <v>7</v>
      </c>
      <c r="S41" s="7"/>
      <c r="T41" s="93">
        <f t="shared" si="7"/>
        <v>7.333333333333333</v>
      </c>
      <c r="U41" s="86">
        <f t="shared" si="5"/>
        <v>6.1666666666666661</v>
      </c>
      <c r="V41" s="7">
        <v>8</v>
      </c>
      <c r="W41" s="7">
        <v>8</v>
      </c>
      <c r="X41" s="7">
        <v>8</v>
      </c>
      <c r="Y41" s="85">
        <f t="shared" si="8"/>
        <v>7.6166666666666654</v>
      </c>
      <c r="AI41"/>
    </row>
    <row r="42" spans="1:35" x14ac:dyDescent="0.25">
      <c r="A42" s="206">
        <f t="shared" si="6"/>
        <v>41</v>
      </c>
      <c r="B42" s="190">
        <v>8</v>
      </c>
      <c r="C42" s="7">
        <v>8</v>
      </c>
      <c r="D42" s="7">
        <v>8</v>
      </c>
      <c r="E42" s="7"/>
      <c r="F42" s="7">
        <v>9</v>
      </c>
      <c r="G42" s="7"/>
      <c r="H42" s="87">
        <f t="shared" si="1"/>
        <v>8</v>
      </c>
      <c r="I42" s="7">
        <v>9</v>
      </c>
      <c r="J42" s="7">
        <v>8</v>
      </c>
      <c r="K42" s="93">
        <f t="shared" si="2"/>
        <v>8.5</v>
      </c>
      <c r="L42" s="86">
        <f t="shared" si="3"/>
        <v>8.25</v>
      </c>
      <c r="M42" s="7">
        <v>7</v>
      </c>
      <c r="N42" s="7">
        <v>8</v>
      </c>
      <c r="O42" s="83">
        <f t="shared" si="4"/>
        <v>7</v>
      </c>
      <c r="P42" s="7">
        <v>7</v>
      </c>
      <c r="Q42" s="7"/>
      <c r="R42" s="7">
        <v>7</v>
      </c>
      <c r="S42" s="7"/>
      <c r="T42" s="93">
        <f t="shared" si="7"/>
        <v>7</v>
      </c>
      <c r="U42" s="86">
        <f t="shared" si="5"/>
        <v>7</v>
      </c>
      <c r="V42" s="7">
        <v>9</v>
      </c>
      <c r="W42" s="7">
        <v>8</v>
      </c>
      <c r="X42" s="7">
        <v>7</v>
      </c>
      <c r="Y42" s="85">
        <f t="shared" si="8"/>
        <v>7.85</v>
      </c>
      <c r="AI42"/>
    </row>
    <row r="43" spans="1:35" x14ac:dyDescent="0.25">
      <c r="A43" s="214">
        <f t="shared" si="6"/>
        <v>42</v>
      </c>
      <c r="B43" s="190">
        <v>3</v>
      </c>
      <c r="C43" s="7">
        <v>4</v>
      </c>
      <c r="D43" s="7">
        <v>2</v>
      </c>
      <c r="E43" s="7"/>
      <c r="F43" s="7"/>
      <c r="G43" s="7"/>
      <c r="H43" s="87">
        <f t="shared" si="1"/>
        <v>3</v>
      </c>
      <c r="I43" s="7">
        <v>5</v>
      </c>
      <c r="J43" s="7">
        <v>5</v>
      </c>
      <c r="K43" s="93">
        <f t="shared" si="2"/>
        <v>5</v>
      </c>
      <c r="L43" s="86">
        <f t="shared" si="3"/>
        <v>4</v>
      </c>
      <c r="M43" s="7">
        <v>4</v>
      </c>
      <c r="N43" s="7">
        <v>6</v>
      </c>
      <c r="O43" s="83">
        <f t="shared" si="4"/>
        <v>4</v>
      </c>
      <c r="P43" s="7">
        <v>2</v>
      </c>
      <c r="Q43" s="7"/>
      <c r="R43" s="7">
        <v>3</v>
      </c>
      <c r="S43" s="7">
        <v>6</v>
      </c>
      <c r="T43" s="93">
        <f>AVERAGE(P43:S43)</f>
        <v>3.6666666666666665</v>
      </c>
      <c r="U43" s="86">
        <f t="shared" si="5"/>
        <v>3.833333333333333</v>
      </c>
      <c r="V43" s="7">
        <v>8</v>
      </c>
      <c r="W43" s="7">
        <v>5</v>
      </c>
      <c r="X43" s="7">
        <v>1</v>
      </c>
      <c r="Y43" s="85">
        <f t="shared" si="8"/>
        <v>4.3666666666666663</v>
      </c>
      <c r="AI43"/>
    </row>
    <row r="44" spans="1:35" x14ac:dyDescent="0.25">
      <c r="A44" s="206">
        <f t="shared" si="6"/>
        <v>43</v>
      </c>
      <c r="B44" s="190">
        <v>9</v>
      </c>
      <c r="C44" s="7">
        <v>8</v>
      </c>
      <c r="D44" s="7">
        <v>7</v>
      </c>
      <c r="E44" s="7"/>
      <c r="F44" s="7"/>
      <c r="G44" s="7"/>
      <c r="H44" s="87">
        <f t="shared" si="1"/>
        <v>8</v>
      </c>
      <c r="I44" s="7">
        <v>9</v>
      </c>
      <c r="J44" s="7">
        <v>9</v>
      </c>
      <c r="K44" s="93">
        <f t="shared" si="2"/>
        <v>9</v>
      </c>
      <c r="L44" s="86">
        <f t="shared" si="3"/>
        <v>8.5</v>
      </c>
      <c r="M44" s="7">
        <v>9</v>
      </c>
      <c r="N44" s="7">
        <v>8</v>
      </c>
      <c r="O44" s="83">
        <f t="shared" si="4"/>
        <v>9</v>
      </c>
      <c r="P44" s="7">
        <v>8</v>
      </c>
      <c r="Q44" s="7">
        <v>9</v>
      </c>
      <c r="R44" s="7">
        <v>7</v>
      </c>
      <c r="S44" s="7"/>
      <c r="T44" s="93">
        <f t="shared" si="7"/>
        <v>8</v>
      </c>
      <c r="U44" s="86">
        <f t="shared" si="5"/>
        <v>8.5</v>
      </c>
      <c r="V44" s="7">
        <v>7</v>
      </c>
      <c r="W44" s="7">
        <v>6</v>
      </c>
      <c r="X44" s="7">
        <v>8</v>
      </c>
      <c r="Y44" s="85">
        <f t="shared" si="8"/>
        <v>7.6</v>
      </c>
      <c r="AI44"/>
    </row>
    <row r="45" spans="1:35" x14ac:dyDescent="0.25">
      <c r="A45" s="206">
        <f t="shared" si="6"/>
        <v>44</v>
      </c>
      <c r="B45" s="190">
        <v>4</v>
      </c>
      <c r="C45" s="7">
        <v>5</v>
      </c>
      <c r="D45" s="7">
        <v>5</v>
      </c>
      <c r="E45" s="7"/>
      <c r="F45" s="7"/>
      <c r="G45" s="7"/>
      <c r="H45" s="87">
        <f t="shared" si="1"/>
        <v>4.666666666666667</v>
      </c>
      <c r="I45" s="7">
        <v>6</v>
      </c>
      <c r="J45" s="7">
        <v>6</v>
      </c>
      <c r="K45" s="93">
        <f t="shared" si="2"/>
        <v>6</v>
      </c>
      <c r="L45" s="86">
        <f t="shared" si="3"/>
        <v>5.3333333333333339</v>
      </c>
      <c r="M45" s="7">
        <v>4</v>
      </c>
      <c r="N45" s="7"/>
      <c r="O45" s="83">
        <f t="shared" si="4"/>
        <v>4</v>
      </c>
      <c r="P45" s="7">
        <v>5</v>
      </c>
      <c r="Q45" s="7">
        <v>4</v>
      </c>
      <c r="R45" s="7">
        <v>4</v>
      </c>
      <c r="S45" s="7"/>
      <c r="T45" s="93">
        <f t="shared" si="7"/>
        <v>4.333333333333333</v>
      </c>
      <c r="U45" s="86">
        <f t="shared" si="5"/>
        <v>4.1666666666666661</v>
      </c>
      <c r="V45" s="7">
        <v>6</v>
      </c>
      <c r="W45" s="7">
        <v>6</v>
      </c>
      <c r="X45" s="7">
        <v>3</v>
      </c>
      <c r="Y45" s="85">
        <f t="shared" si="8"/>
        <v>4.9000000000000004</v>
      </c>
      <c r="AI45"/>
    </row>
    <row r="46" spans="1:35" x14ac:dyDescent="0.25">
      <c r="A46" s="206">
        <f t="shared" si="6"/>
        <v>45</v>
      </c>
      <c r="B46" s="190">
        <v>2</v>
      </c>
      <c r="C46" s="7">
        <v>3</v>
      </c>
      <c r="D46" s="7">
        <v>2</v>
      </c>
      <c r="E46" s="7"/>
      <c r="F46" s="7"/>
      <c r="G46" s="7"/>
      <c r="H46" s="87">
        <f t="shared" si="1"/>
        <v>2.3333333333333335</v>
      </c>
      <c r="I46" s="7">
        <v>5</v>
      </c>
      <c r="J46" s="7">
        <v>6</v>
      </c>
      <c r="K46" s="93">
        <f t="shared" si="2"/>
        <v>5.5</v>
      </c>
      <c r="L46" s="86">
        <f t="shared" si="3"/>
        <v>3.916666666666667</v>
      </c>
      <c r="M46" s="7">
        <v>3</v>
      </c>
      <c r="N46" s="7"/>
      <c r="O46" s="83">
        <f t="shared" si="4"/>
        <v>3</v>
      </c>
      <c r="P46" s="7">
        <v>3</v>
      </c>
      <c r="Q46" s="7"/>
      <c r="R46" s="7">
        <v>3</v>
      </c>
      <c r="S46" s="7"/>
      <c r="T46" s="93">
        <f t="shared" si="7"/>
        <v>3</v>
      </c>
      <c r="U46" s="86">
        <f t="shared" si="5"/>
        <v>3</v>
      </c>
      <c r="V46" s="7">
        <v>5</v>
      </c>
      <c r="W46" s="7">
        <v>6</v>
      </c>
      <c r="X46" s="7">
        <v>2</v>
      </c>
      <c r="Y46" s="85">
        <f t="shared" si="8"/>
        <v>3.9833333333333334</v>
      </c>
      <c r="AI46"/>
    </row>
    <row r="47" spans="1:35" ht="15.75" thickBot="1" x14ac:dyDescent="0.3">
      <c r="A47" s="215">
        <f t="shared" si="6"/>
        <v>46</v>
      </c>
      <c r="B47" s="209">
        <v>6</v>
      </c>
      <c r="C47" s="209">
        <v>6</v>
      </c>
      <c r="D47" s="209">
        <v>6</v>
      </c>
      <c r="E47" s="209"/>
      <c r="F47" s="209">
        <v>6</v>
      </c>
      <c r="G47" s="209"/>
      <c r="H47" s="196">
        <f t="shared" si="1"/>
        <v>6</v>
      </c>
      <c r="I47" s="209">
        <v>7</v>
      </c>
      <c r="J47" s="209">
        <v>7</v>
      </c>
      <c r="K47" s="212">
        <f t="shared" si="2"/>
        <v>7</v>
      </c>
      <c r="L47" s="197">
        <f t="shared" si="3"/>
        <v>6.5</v>
      </c>
      <c r="M47" s="209">
        <v>6</v>
      </c>
      <c r="N47" s="209">
        <v>7</v>
      </c>
      <c r="O47" s="211">
        <f t="shared" si="4"/>
        <v>6</v>
      </c>
      <c r="P47" s="209">
        <v>5</v>
      </c>
      <c r="Q47" s="209"/>
      <c r="R47" s="209">
        <v>7</v>
      </c>
      <c r="S47" s="209"/>
      <c r="T47" s="212">
        <f t="shared" si="7"/>
        <v>6</v>
      </c>
      <c r="U47" s="197">
        <f t="shared" si="5"/>
        <v>6</v>
      </c>
      <c r="V47" s="209">
        <v>7</v>
      </c>
      <c r="W47" s="209">
        <v>7</v>
      </c>
      <c r="X47" s="209">
        <v>5</v>
      </c>
      <c r="Y47" s="213">
        <f t="shared" si="8"/>
        <v>6.3</v>
      </c>
      <c r="AI47"/>
    </row>
    <row r="48" spans="1:35" x14ac:dyDescent="0.25">
      <c r="A48" s="214">
        <f t="shared" si="6"/>
        <v>47</v>
      </c>
      <c r="B48" s="7">
        <v>9</v>
      </c>
      <c r="C48" s="7">
        <v>8</v>
      </c>
      <c r="D48" s="7">
        <v>9</v>
      </c>
      <c r="E48" s="7"/>
      <c r="F48" s="7">
        <v>8</v>
      </c>
      <c r="G48" s="7"/>
      <c r="H48" s="87">
        <f t="shared" si="1"/>
        <v>8.6666666666666661</v>
      </c>
      <c r="I48" s="7">
        <v>8</v>
      </c>
      <c r="J48" s="7">
        <v>7</v>
      </c>
      <c r="K48" s="93">
        <f t="shared" si="2"/>
        <v>7.5</v>
      </c>
      <c r="L48" s="86">
        <f t="shared" si="3"/>
        <v>8.0833333333333321</v>
      </c>
      <c r="M48" s="7">
        <v>8</v>
      </c>
      <c r="N48" s="7">
        <v>9</v>
      </c>
      <c r="O48" s="83">
        <f t="shared" si="4"/>
        <v>8</v>
      </c>
      <c r="P48" s="7">
        <v>8</v>
      </c>
      <c r="Q48" s="7"/>
      <c r="R48" s="7">
        <v>9</v>
      </c>
      <c r="S48" s="7"/>
      <c r="T48" s="93">
        <f t="shared" si="7"/>
        <v>8.5</v>
      </c>
      <c r="U48" s="86">
        <f t="shared" si="5"/>
        <v>8.25</v>
      </c>
      <c r="V48" s="7">
        <v>7</v>
      </c>
      <c r="W48" s="7">
        <v>7</v>
      </c>
      <c r="X48" s="7">
        <v>8</v>
      </c>
      <c r="Y48" s="85">
        <f t="shared" si="8"/>
        <v>7.6666666666666661</v>
      </c>
      <c r="AI48"/>
    </row>
    <row r="49" spans="1:35" x14ac:dyDescent="0.25">
      <c r="A49" s="214">
        <f t="shared" si="6"/>
        <v>48</v>
      </c>
      <c r="B49" s="7">
        <v>5</v>
      </c>
      <c r="C49" s="7">
        <v>5</v>
      </c>
      <c r="D49" s="7">
        <v>5</v>
      </c>
      <c r="E49" s="7"/>
      <c r="F49" s="7"/>
      <c r="G49" s="7"/>
      <c r="H49" s="87">
        <f t="shared" si="1"/>
        <v>5</v>
      </c>
      <c r="I49" s="7">
        <v>7</v>
      </c>
      <c r="J49" s="7">
        <v>5</v>
      </c>
      <c r="K49" s="93">
        <f t="shared" si="2"/>
        <v>6</v>
      </c>
      <c r="L49" s="86">
        <f t="shared" si="3"/>
        <v>5.5</v>
      </c>
      <c r="M49" s="7">
        <v>6</v>
      </c>
      <c r="N49" s="7">
        <v>7</v>
      </c>
      <c r="O49" s="83">
        <f t="shared" si="4"/>
        <v>6</v>
      </c>
      <c r="P49" s="7">
        <v>6</v>
      </c>
      <c r="Q49" s="7">
        <v>6</v>
      </c>
      <c r="R49" s="7">
        <v>6</v>
      </c>
      <c r="S49" s="7">
        <v>7</v>
      </c>
      <c r="T49" s="93">
        <f>AVERAGE(P49:S49)</f>
        <v>6.25</v>
      </c>
      <c r="U49" s="86">
        <f t="shared" si="5"/>
        <v>6.125</v>
      </c>
      <c r="V49" s="7">
        <v>7</v>
      </c>
      <c r="W49" s="7">
        <v>7</v>
      </c>
      <c r="X49" s="7">
        <v>5</v>
      </c>
      <c r="Y49" s="85">
        <f t="shared" si="8"/>
        <v>6.125</v>
      </c>
      <c r="AI49"/>
    </row>
    <row r="50" spans="1:35" x14ac:dyDescent="0.25">
      <c r="A50" s="206">
        <f t="shared" si="6"/>
        <v>49</v>
      </c>
      <c r="B50" s="7">
        <v>5</v>
      </c>
      <c r="C50" s="7">
        <v>5</v>
      </c>
      <c r="D50" s="7">
        <v>5</v>
      </c>
      <c r="E50" s="7">
        <v>7</v>
      </c>
      <c r="F50" s="7"/>
      <c r="G50" s="7"/>
      <c r="H50" s="87">
        <f>AVERAGE(B50:E50)</f>
        <v>5.5</v>
      </c>
      <c r="I50" s="7">
        <v>7</v>
      </c>
      <c r="J50" s="7">
        <v>7</v>
      </c>
      <c r="K50" s="93">
        <f t="shared" si="2"/>
        <v>7</v>
      </c>
      <c r="L50" s="86">
        <f t="shared" si="3"/>
        <v>6.25</v>
      </c>
      <c r="M50" s="7">
        <v>3</v>
      </c>
      <c r="N50" s="7">
        <v>6</v>
      </c>
      <c r="O50" s="83">
        <f t="shared" si="4"/>
        <v>3</v>
      </c>
      <c r="P50" s="7">
        <v>5</v>
      </c>
      <c r="Q50" s="7"/>
      <c r="R50" s="7">
        <v>5</v>
      </c>
      <c r="S50" s="7">
        <v>7</v>
      </c>
      <c r="T50" s="93">
        <f>AVERAGE(P50:S50)</f>
        <v>5.666666666666667</v>
      </c>
      <c r="U50" s="86">
        <f t="shared" si="5"/>
        <v>4.3333333333333339</v>
      </c>
      <c r="V50" s="7">
        <v>9</v>
      </c>
      <c r="W50" s="7">
        <v>7</v>
      </c>
      <c r="X50" s="7">
        <v>7</v>
      </c>
      <c r="Y50" s="85">
        <f t="shared" si="8"/>
        <v>6.7166666666666668</v>
      </c>
      <c r="AI50"/>
    </row>
    <row r="51" spans="1:35" x14ac:dyDescent="0.25">
      <c r="A51" s="206">
        <f t="shared" si="6"/>
        <v>50</v>
      </c>
      <c r="B51" s="7">
        <v>5</v>
      </c>
      <c r="C51" s="7">
        <v>5</v>
      </c>
      <c r="D51" s="7">
        <v>5</v>
      </c>
      <c r="E51" s="6"/>
      <c r="F51" s="6"/>
      <c r="G51" s="7">
        <v>6</v>
      </c>
      <c r="H51" s="87">
        <f t="shared" si="1"/>
        <v>5</v>
      </c>
      <c r="I51" s="7">
        <v>7</v>
      </c>
      <c r="J51" s="7">
        <v>7</v>
      </c>
      <c r="K51" s="93">
        <f t="shared" si="2"/>
        <v>7</v>
      </c>
      <c r="L51" s="86">
        <f t="shared" si="3"/>
        <v>6</v>
      </c>
      <c r="M51" s="7">
        <v>5</v>
      </c>
      <c r="N51" s="7">
        <v>7</v>
      </c>
      <c r="O51" s="83">
        <f t="shared" si="4"/>
        <v>5</v>
      </c>
      <c r="P51" s="7">
        <v>5</v>
      </c>
      <c r="Q51" s="6"/>
      <c r="R51" s="7">
        <v>5</v>
      </c>
      <c r="S51" s="6"/>
      <c r="T51" s="93">
        <f t="shared" si="7"/>
        <v>5</v>
      </c>
      <c r="U51" s="86">
        <f t="shared" si="5"/>
        <v>5</v>
      </c>
      <c r="V51" s="7">
        <v>7</v>
      </c>
      <c r="W51" s="7">
        <v>7</v>
      </c>
      <c r="X51" s="7">
        <v>5</v>
      </c>
      <c r="Y51" s="85">
        <f t="shared" si="8"/>
        <v>6</v>
      </c>
      <c r="AI51"/>
    </row>
    <row r="52" spans="1:35" x14ac:dyDescent="0.25">
      <c r="A52" s="206">
        <f t="shared" si="6"/>
        <v>51</v>
      </c>
      <c r="B52" s="190">
        <v>9</v>
      </c>
      <c r="C52" s="7">
        <v>9</v>
      </c>
      <c r="D52" s="7">
        <v>9</v>
      </c>
      <c r="E52" s="7">
        <v>9</v>
      </c>
      <c r="F52" s="5"/>
      <c r="G52" s="5"/>
      <c r="H52" s="87">
        <f>AVERAGE(B52:E52)</f>
        <v>9</v>
      </c>
      <c r="I52" s="7">
        <v>10</v>
      </c>
      <c r="J52" s="7">
        <v>8</v>
      </c>
      <c r="K52" s="93">
        <f t="shared" si="2"/>
        <v>9</v>
      </c>
      <c r="L52" s="86">
        <f t="shared" si="3"/>
        <v>9</v>
      </c>
      <c r="M52" s="7">
        <v>7</v>
      </c>
      <c r="N52" s="7">
        <v>8</v>
      </c>
      <c r="O52" s="83">
        <f t="shared" si="4"/>
        <v>7</v>
      </c>
      <c r="P52" s="7">
        <v>8</v>
      </c>
      <c r="Q52" s="7">
        <v>8</v>
      </c>
      <c r="R52" s="7">
        <v>8</v>
      </c>
      <c r="S52" s="7"/>
      <c r="T52" s="93">
        <f t="shared" si="7"/>
        <v>8</v>
      </c>
      <c r="U52" s="86">
        <f t="shared" si="5"/>
        <v>7.5</v>
      </c>
      <c r="V52" s="7">
        <v>7</v>
      </c>
      <c r="W52" s="7">
        <v>8</v>
      </c>
      <c r="X52" s="7">
        <v>8</v>
      </c>
      <c r="Y52" s="85">
        <f t="shared" si="8"/>
        <v>7.9</v>
      </c>
      <c r="AI52"/>
    </row>
    <row r="53" spans="1:35" x14ac:dyDescent="0.25">
      <c r="A53" s="206">
        <f t="shared" si="6"/>
        <v>52</v>
      </c>
      <c r="B53" s="190">
        <v>9</v>
      </c>
      <c r="C53" s="7">
        <v>9</v>
      </c>
      <c r="D53" s="7">
        <v>9</v>
      </c>
      <c r="E53" s="5"/>
      <c r="F53" s="7">
        <v>9</v>
      </c>
      <c r="G53" s="5"/>
      <c r="H53" s="87">
        <f t="shared" si="1"/>
        <v>9</v>
      </c>
      <c r="I53" s="7">
        <v>9</v>
      </c>
      <c r="J53" s="7">
        <v>8</v>
      </c>
      <c r="K53" s="93">
        <f t="shared" si="2"/>
        <v>8.5</v>
      </c>
      <c r="L53" s="86">
        <f t="shared" si="3"/>
        <v>8.75</v>
      </c>
      <c r="M53" s="7">
        <v>7</v>
      </c>
      <c r="N53" s="7">
        <v>8</v>
      </c>
      <c r="O53" s="83">
        <f t="shared" si="4"/>
        <v>7</v>
      </c>
      <c r="P53" s="7">
        <v>8</v>
      </c>
      <c r="Q53" s="5"/>
      <c r="R53" s="7">
        <v>8</v>
      </c>
      <c r="S53" s="5"/>
      <c r="T53" s="93">
        <f t="shared" si="7"/>
        <v>8</v>
      </c>
      <c r="U53" s="86">
        <f t="shared" si="5"/>
        <v>7.5</v>
      </c>
      <c r="V53" s="7">
        <v>7</v>
      </c>
      <c r="W53" s="7">
        <v>6</v>
      </c>
      <c r="X53" s="7">
        <v>6</v>
      </c>
      <c r="Y53" s="85">
        <f t="shared" si="8"/>
        <v>7.05</v>
      </c>
      <c r="AI53"/>
    </row>
    <row r="54" spans="1:35" x14ac:dyDescent="0.25">
      <c r="A54" s="214">
        <f t="shared" si="6"/>
        <v>53</v>
      </c>
      <c r="B54" s="190">
        <v>9</v>
      </c>
      <c r="C54" s="7">
        <v>9</v>
      </c>
      <c r="D54" s="7">
        <v>8</v>
      </c>
      <c r="E54" s="7"/>
      <c r="F54" s="7">
        <v>9</v>
      </c>
      <c r="G54" s="7"/>
      <c r="H54" s="87">
        <f t="shared" si="1"/>
        <v>8.6666666666666661</v>
      </c>
      <c r="I54" s="7">
        <v>9</v>
      </c>
      <c r="J54" s="7">
        <v>8</v>
      </c>
      <c r="K54" s="93">
        <f t="shared" si="2"/>
        <v>8.5</v>
      </c>
      <c r="L54" s="86">
        <f t="shared" si="3"/>
        <v>8.5833333333333321</v>
      </c>
      <c r="M54" s="7">
        <v>9</v>
      </c>
      <c r="N54" s="7">
        <v>8</v>
      </c>
      <c r="O54" s="83">
        <f t="shared" si="4"/>
        <v>9</v>
      </c>
      <c r="P54" s="7">
        <v>8</v>
      </c>
      <c r="Q54" s="7"/>
      <c r="R54" s="7">
        <v>8</v>
      </c>
      <c r="S54" s="7"/>
      <c r="T54" s="93">
        <f t="shared" si="7"/>
        <v>8</v>
      </c>
      <c r="U54" s="86">
        <f t="shared" si="5"/>
        <v>8.5</v>
      </c>
      <c r="V54" s="7">
        <v>8</v>
      </c>
      <c r="W54" s="7">
        <v>7</v>
      </c>
      <c r="X54" s="7">
        <v>6</v>
      </c>
      <c r="Y54" s="85">
        <f t="shared" si="8"/>
        <v>7.6166666666666654</v>
      </c>
      <c r="AI54"/>
    </row>
    <row r="55" spans="1:35" x14ac:dyDescent="0.25">
      <c r="A55" s="214">
        <f t="shared" si="6"/>
        <v>54</v>
      </c>
      <c r="B55" s="190">
        <v>4</v>
      </c>
      <c r="C55" s="7">
        <v>5</v>
      </c>
      <c r="D55" s="7">
        <v>5</v>
      </c>
      <c r="E55" s="7"/>
      <c r="F55" s="7"/>
      <c r="G55" s="7"/>
      <c r="H55" s="87">
        <f t="shared" si="1"/>
        <v>4.666666666666667</v>
      </c>
      <c r="I55" s="7">
        <v>6</v>
      </c>
      <c r="J55" s="7">
        <v>7</v>
      </c>
      <c r="K55" s="93">
        <f t="shared" si="2"/>
        <v>6.5</v>
      </c>
      <c r="L55" s="86">
        <f t="shared" si="3"/>
        <v>5.5833333333333339</v>
      </c>
      <c r="M55" s="7">
        <v>5</v>
      </c>
      <c r="N55" s="7">
        <v>8</v>
      </c>
      <c r="O55" s="83">
        <f t="shared" si="4"/>
        <v>5</v>
      </c>
      <c r="P55" s="7">
        <v>5</v>
      </c>
      <c r="Q55" s="7">
        <v>6</v>
      </c>
      <c r="R55" s="7">
        <v>6</v>
      </c>
      <c r="S55" s="7">
        <v>7</v>
      </c>
      <c r="T55" s="93">
        <f>AVERAGE(P55:S55)</f>
        <v>6</v>
      </c>
      <c r="U55" s="86">
        <f t="shared" si="5"/>
        <v>5.5</v>
      </c>
      <c r="V55" s="7">
        <v>7</v>
      </c>
      <c r="W55" s="7">
        <v>6</v>
      </c>
      <c r="X55" s="7">
        <v>6</v>
      </c>
      <c r="Y55" s="85">
        <f t="shared" si="8"/>
        <v>6.0166666666666675</v>
      </c>
      <c r="AI55"/>
    </row>
    <row r="56" spans="1:35" x14ac:dyDescent="0.25">
      <c r="A56" s="206">
        <f t="shared" si="6"/>
        <v>55</v>
      </c>
      <c r="B56" s="190">
        <v>1</v>
      </c>
      <c r="C56" s="7">
        <v>1</v>
      </c>
      <c r="D56" s="7">
        <v>1</v>
      </c>
      <c r="E56" s="7"/>
      <c r="F56" s="7"/>
      <c r="G56" s="7">
        <v>1</v>
      </c>
      <c r="H56" s="87">
        <f t="shared" si="1"/>
        <v>1</v>
      </c>
      <c r="I56" s="7">
        <v>1</v>
      </c>
      <c r="J56" s="7">
        <v>1</v>
      </c>
      <c r="K56" s="93">
        <f t="shared" si="2"/>
        <v>1</v>
      </c>
      <c r="L56" s="86">
        <f t="shared" si="3"/>
        <v>1</v>
      </c>
      <c r="M56" s="7">
        <v>1</v>
      </c>
      <c r="N56" s="7">
        <v>1</v>
      </c>
      <c r="O56" s="83">
        <f t="shared" si="4"/>
        <v>1</v>
      </c>
      <c r="P56" s="7">
        <v>1</v>
      </c>
      <c r="Q56" s="7"/>
      <c r="R56" s="7">
        <v>1</v>
      </c>
      <c r="S56" s="7"/>
      <c r="T56" s="93">
        <f t="shared" si="7"/>
        <v>1</v>
      </c>
      <c r="U56" s="86">
        <f t="shared" si="5"/>
        <v>1</v>
      </c>
      <c r="V56" s="7">
        <v>1</v>
      </c>
      <c r="W56" s="7">
        <v>1</v>
      </c>
      <c r="X56" s="7">
        <v>1</v>
      </c>
      <c r="Y56" s="85">
        <f t="shared" si="8"/>
        <v>1</v>
      </c>
      <c r="AI56"/>
    </row>
    <row r="57" spans="1:35" x14ac:dyDescent="0.25">
      <c r="A57" s="206">
        <f t="shared" si="6"/>
        <v>56</v>
      </c>
      <c r="B57" s="190">
        <v>6</v>
      </c>
      <c r="C57" s="7">
        <v>7</v>
      </c>
      <c r="D57" s="7">
        <v>8</v>
      </c>
      <c r="E57" s="7"/>
      <c r="F57" s="7"/>
      <c r="G57" s="7">
        <v>7</v>
      </c>
      <c r="H57" s="87">
        <f t="shared" si="1"/>
        <v>7</v>
      </c>
      <c r="I57" s="7">
        <v>7</v>
      </c>
      <c r="J57" s="7">
        <v>7</v>
      </c>
      <c r="K57" s="93">
        <f t="shared" si="2"/>
        <v>7</v>
      </c>
      <c r="L57" s="86">
        <f t="shared" si="3"/>
        <v>7</v>
      </c>
      <c r="M57" s="7">
        <v>7</v>
      </c>
      <c r="N57" s="7">
        <v>7</v>
      </c>
      <c r="O57" s="83">
        <f t="shared" si="4"/>
        <v>7</v>
      </c>
      <c r="P57" s="7">
        <v>6</v>
      </c>
      <c r="Q57" s="7"/>
      <c r="R57" s="7">
        <v>6</v>
      </c>
      <c r="S57" s="7"/>
      <c r="T57" s="93">
        <f t="shared" si="7"/>
        <v>6</v>
      </c>
      <c r="U57" s="86">
        <f t="shared" si="5"/>
        <v>6.5</v>
      </c>
      <c r="V57" s="7">
        <v>7</v>
      </c>
      <c r="W57" s="7">
        <v>6</v>
      </c>
      <c r="X57" s="7">
        <v>8</v>
      </c>
      <c r="Y57" s="85">
        <f t="shared" si="8"/>
        <v>6.9</v>
      </c>
      <c r="AI57"/>
    </row>
    <row r="58" spans="1:35" x14ac:dyDescent="0.25">
      <c r="A58" s="206">
        <f t="shared" si="6"/>
        <v>57</v>
      </c>
      <c r="B58" s="190">
        <v>5</v>
      </c>
      <c r="C58" s="7">
        <v>5</v>
      </c>
      <c r="D58" s="7">
        <v>5</v>
      </c>
      <c r="E58" s="7">
        <v>7</v>
      </c>
      <c r="F58" s="7"/>
      <c r="G58" s="7"/>
      <c r="H58" s="87">
        <f>AVERAGE(B58:E58)</f>
        <v>5.5</v>
      </c>
      <c r="I58" s="7">
        <v>6</v>
      </c>
      <c r="J58" s="7">
        <v>6</v>
      </c>
      <c r="K58" s="93">
        <f t="shared" si="2"/>
        <v>6</v>
      </c>
      <c r="L58" s="86">
        <f t="shared" si="3"/>
        <v>5.75</v>
      </c>
      <c r="M58" s="7">
        <v>4</v>
      </c>
      <c r="N58" s="7">
        <v>7</v>
      </c>
      <c r="O58" s="83">
        <f t="shared" si="4"/>
        <v>4</v>
      </c>
      <c r="P58" s="7">
        <v>5</v>
      </c>
      <c r="Q58" s="7">
        <v>7</v>
      </c>
      <c r="R58" s="7">
        <v>6</v>
      </c>
      <c r="S58" s="7"/>
      <c r="T58" s="93">
        <f t="shared" si="7"/>
        <v>6</v>
      </c>
      <c r="U58" s="86">
        <f t="shared" si="5"/>
        <v>5</v>
      </c>
      <c r="V58" s="7">
        <v>8</v>
      </c>
      <c r="W58" s="7">
        <v>6</v>
      </c>
      <c r="X58" s="7">
        <v>6</v>
      </c>
      <c r="Y58" s="85">
        <f t="shared" si="8"/>
        <v>6.15</v>
      </c>
      <c r="AI58"/>
    </row>
    <row r="59" spans="1:35" x14ac:dyDescent="0.25">
      <c r="A59" s="206">
        <f t="shared" si="6"/>
        <v>58</v>
      </c>
      <c r="B59" s="190">
        <v>6</v>
      </c>
      <c r="C59" s="7">
        <v>7</v>
      </c>
      <c r="D59" s="7">
        <v>6</v>
      </c>
      <c r="E59" s="7"/>
      <c r="F59" s="7"/>
      <c r="G59" s="7"/>
      <c r="H59" s="87">
        <f t="shared" si="1"/>
        <v>6.333333333333333</v>
      </c>
      <c r="I59" s="7">
        <v>7</v>
      </c>
      <c r="J59" s="7">
        <v>7</v>
      </c>
      <c r="K59" s="93">
        <f t="shared" si="2"/>
        <v>7</v>
      </c>
      <c r="L59" s="86">
        <f t="shared" si="3"/>
        <v>6.6666666666666661</v>
      </c>
      <c r="M59" s="7">
        <v>4</v>
      </c>
      <c r="N59" s="7">
        <v>6</v>
      </c>
      <c r="O59" s="83">
        <f t="shared" si="4"/>
        <v>4</v>
      </c>
      <c r="P59" s="7">
        <v>6</v>
      </c>
      <c r="Q59" s="7">
        <v>6</v>
      </c>
      <c r="R59" s="7">
        <v>6</v>
      </c>
      <c r="S59" s="7"/>
      <c r="T59" s="93">
        <f t="shared" si="7"/>
        <v>6</v>
      </c>
      <c r="U59" s="86">
        <f t="shared" si="5"/>
        <v>5</v>
      </c>
      <c r="V59" s="7">
        <v>8</v>
      </c>
      <c r="W59" s="7">
        <v>7</v>
      </c>
      <c r="X59" s="7">
        <v>6</v>
      </c>
      <c r="Y59" s="85">
        <f t="shared" si="8"/>
        <v>6.5333333333333332</v>
      </c>
      <c r="AI59"/>
    </row>
    <row r="60" spans="1:35" x14ac:dyDescent="0.25">
      <c r="A60" s="206">
        <f t="shared" si="6"/>
        <v>59</v>
      </c>
      <c r="B60" s="190">
        <v>6</v>
      </c>
      <c r="C60" s="7">
        <v>7</v>
      </c>
      <c r="D60" s="7">
        <v>5</v>
      </c>
      <c r="E60" s="7"/>
      <c r="F60" s="7"/>
      <c r="G60" s="7"/>
      <c r="H60" s="87">
        <f t="shared" si="1"/>
        <v>6</v>
      </c>
      <c r="I60" s="7">
        <v>8</v>
      </c>
      <c r="J60" s="7">
        <v>7</v>
      </c>
      <c r="K60" s="93">
        <f t="shared" si="2"/>
        <v>7.5</v>
      </c>
      <c r="L60" s="86">
        <f t="shared" si="3"/>
        <v>6.75</v>
      </c>
      <c r="M60" s="7">
        <v>5</v>
      </c>
      <c r="N60" s="7">
        <v>8</v>
      </c>
      <c r="O60" s="83">
        <f t="shared" si="4"/>
        <v>5</v>
      </c>
      <c r="P60" s="7">
        <v>6</v>
      </c>
      <c r="Q60" s="7">
        <v>8</v>
      </c>
      <c r="R60" s="7">
        <v>5</v>
      </c>
      <c r="S60" s="7">
        <v>10</v>
      </c>
      <c r="T60" s="93">
        <f>AVERAGE(P60:S60)</f>
        <v>7.25</v>
      </c>
      <c r="U60" s="86">
        <f t="shared" si="5"/>
        <v>6.125</v>
      </c>
      <c r="V60" s="7">
        <v>7</v>
      </c>
      <c r="W60" s="7">
        <v>8</v>
      </c>
      <c r="X60" s="7">
        <v>7</v>
      </c>
      <c r="Y60" s="85">
        <f t="shared" si="8"/>
        <v>6.9749999999999996</v>
      </c>
      <c r="AI60"/>
    </row>
    <row r="61" spans="1:35" x14ac:dyDescent="0.25">
      <c r="A61" s="214">
        <f t="shared" si="6"/>
        <v>60</v>
      </c>
      <c r="B61" s="190">
        <v>5</v>
      </c>
      <c r="C61" s="7">
        <v>6</v>
      </c>
      <c r="D61" s="7">
        <v>5</v>
      </c>
      <c r="E61" s="7"/>
      <c r="F61" s="7">
        <v>6</v>
      </c>
      <c r="G61" s="7"/>
      <c r="H61" s="87">
        <f t="shared" si="1"/>
        <v>5.333333333333333</v>
      </c>
      <c r="I61" s="7">
        <v>7</v>
      </c>
      <c r="J61" s="7">
        <v>8</v>
      </c>
      <c r="K61" s="93">
        <f t="shared" si="2"/>
        <v>7.5</v>
      </c>
      <c r="L61" s="86">
        <f t="shared" si="3"/>
        <v>6.4166666666666661</v>
      </c>
      <c r="M61" s="7">
        <v>6</v>
      </c>
      <c r="N61" s="7">
        <v>8</v>
      </c>
      <c r="O61" s="83">
        <f t="shared" si="4"/>
        <v>6</v>
      </c>
      <c r="P61" s="7">
        <v>6</v>
      </c>
      <c r="Q61" s="7"/>
      <c r="R61" s="7">
        <v>6</v>
      </c>
      <c r="S61" s="7"/>
      <c r="T61" s="93">
        <f t="shared" si="7"/>
        <v>6</v>
      </c>
      <c r="U61" s="86">
        <f t="shared" si="5"/>
        <v>6</v>
      </c>
      <c r="V61" s="7">
        <v>8</v>
      </c>
      <c r="W61" s="7">
        <v>7</v>
      </c>
      <c r="X61" s="7">
        <v>8</v>
      </c>
      <c r="Y61" s="85">
        <f t="shared" si="8"/>
        <v>7.083333333333333</v>
      </c>
      <c r="AI61"/>
    </row>
    <row r="62" spans="1:35" x14ac:dyDescent="0.25">
      <c r="A62" s="206">
        <f t="shared" si="6"/>
        <v>61</v>
      </c>
      <c r="B62" s="190">
        <v>6</v>
      </c>
      <c r="C62" s="7">
        <v>7</v>
      </c>
      <c r="D62" s="7">
        <v>7</v>
      </c>
      <c r="E62" s="7"/>
      <c r="F62" s="7"/>
      <c r="G62" s="7"/>
      <c r="H62" s="87">
        <f t="shared" si="1"/>
        <v>6.666666666666667</v>
      </c>
      <c r="I62" s="7">
        <v>7</v>
      </c>
      <c r="J62" s="7">
        <v>7</v>
      </c>
      <c r="K62" s="93">
        <f t="shared" si="2"/>
        <v>7</v>
      </c>
      <c r="L62" s="86">
        <f t="shared" si="3"/>
        <v>6.8333333333333339</v>
      </c>
      <c r="M62" s="7">
        <v>4</v>
      </c>
      <c r="N62" s="7">
        <v>7</v>
      </c>
      <c r="O62" s="83">
        <f t="shared" si="4"/>
        <v>4</v>
      </c>
      <c r="P62" s="7">
        <v>5</v>
      </c>
      <c r="Q62" s="7">
        <v>7</v>
      </c>
      <c r="R62" s="7">
        <v>6</v>
      </c>
      <c r="S62" s="7"/>
      <c r="T62" s="93">
        <f t="shared" si="7"/>
        <v>6</v>
      </c>
      <c r="U62" s="86">
        <f t="shared" si="5"/>
        <v>5</v>
      </c>
      <c r="V62" s="7">
        <v>7</v>
      </c>
      <c r="W62" s="7">
        <v>7</v>
      </c>
      <c r="X62" s="7">
        <v>7</v>
      </c>
      <c r="Y62" s="85">
        <f t="shared" si="8"/>
        <v>6.5666666666666673</v>
      </c>
      <c r="AI62"/>
    </row>
    <row r="63" spans="1:35" x14ac:dyDescent="0.25">
      <c r="A63" s="214">
        <f t="shared" si="6"/>
        <v>62</v>
      </c>
      <c r="B63" s="190">
        <v>3</v>
      </c>
      <c r="C63" s="7">
        <v>4</v>
      </c>
      <c r="D63" s="7">
        <v>3</v>
      </c>
      <c r="E63" s="7">
        <v>6</v>
      </c>
      <c r="F63" s="7"/>
      <c r="G63" s="7"/>
      <c r="H63" s="87">
        <f>AVERAGE(B63:E63)</f>
        <v>4</v>
      </c>
      <c r="I63" s="7">
        <v>6</v>
      </c>
      <c r="J63" s="7">
        <v>5</v>
      </c>
      <c r="K63" s="93">
        <f t="shared" si="2"/>
        <v>5.5</v>
      </c>
      <c r="L63" s="86">
        <f t="shared" si="3"/>
        <v>4.75</v>
      </c>
      <c r="M63" s="7">
        <v>3</v>
      </c>
      <c r="N63" s="7">
        <v>6</v>
      </c>
      <c r="O63" s="83">
        <f t="shared" si="4"/>
        <v>3</v>
      </c>
      <c r="P63" s="7">
        <v>4</v>
      </c>
      <c r="Q63" s="7"/>
      <c r="R63" s="7">
        <v>4</v>
      </c>
      <c r="S63" s="7"/>
      <c r="T63" s="93">
        <f t="shared" si="7"/>
        <v>4</v>
      </c>
      <c r="U63" s="86">
        <f t="shared" si="5"/>
        <v>3.5</v>
      </c>
      <c r="V63" s="7">
        <v>7</v>
      </c>
      <c r="W63" s="7">
        <v>5</v>
      </c>
      <c r="X63" s="7">
        <v>5</v>
      </c>
      <c r="Y63" s="85">
        <f t="shared" si="8"/>
        <v>5.05</v>
      </c>
      <c r="AI63"/>
    </row>
    <row r="64" spans="1:35" x14ac:dyDescent="0.25">
      <c r="A64" s="206">
        <f t="shared" si="6"/>
        <v>63</v>
      </c>
      <c r="B64" s="190">
        <v>7</v>
      </c>
      <c r="C64" s="7">
        <v>7</v>
      </c>
      <c r="D64" s="7">
        <v>7</v>
      </c>
      <c r="E64" s="7"/>
      <c r="F64" s="7">
        <v>7</v>
      </c>
      <c r="G64" s="7"/>
      <c r="H64" s="87">
        <f t="shared" si="1"/>
        <v>7</v>
      </c>
      <c r="I64" s="7">
        <v>8</v>
      </c>
      <c r="J64" s="7">
        <v>7</v>
      </c>
      <c r="K64" s="93">
        <f t="shared" si="2"/>
        <v>7.5</v>
      </c>
      <c r="L64" s="86">
        <f t="shared" si="3"/>
        <v>7.25</v>
      </c>
      <c r="M64" s="7">
        <v>5</v>
      </c>
      <c r="N64" s="7">
        <v>8</v>
      </c>
      <c r="O64" s="83">
        <f t="shared" si="4"/>
        <v>5</v>
      </c>
      <c r="P64" s="7">
        <v>7</v>
      </c>
      <c r="Q64" s="7"/>
      <c r="R64" s="7">
        <v>6</v>
      </c>
      <c r="S64" s="7"/>
      <c r="T64" s="93">
        <f t="shared" si="7"/>
        <v>6.5</v>
      </c>
      <c r="U64" s="86">
        <f t="shared" si="5"/>
        <v>5.75</v>
      </c>
      <c r="V64" s="7">
        <v>7</v>
      </c>
      <c r="W64" s="7">
        <v>7</v>
      </c>
      <c r="X64" s="7">
        <v>6</v>
      </c>
      <c r="Y64" s="85">
        <f t="shared" si="8"/>
        <v>6.6</v>
      </c>
      <c r="AI64"/>
    </row>
    <row r="65" spans="1:35" x14ac:dyDescent="0.25">
      <c r="A65" s="206">
        <f t="shared" si="6"/>
        <v>64</v>
      </c>
      <c r="B65" s="190">
        <v>4</v>
      </c>
      <c r="C65" s="7">
        <v>5</v>
      </c>
      <c r="D65" s="7">
        <v>4</v>
      </c>
      <c r="E65" s="7"/>
      <c r="F65" s="7"/>
      <c r="G65" s="7"/>
      <c r="H65" s="87">
        <f t="shared" si="1"/>
        <v>4.333333333333333</v>
      </c>
      <c r="I65" s="7">
        <v>6</v>
      </c>
      <c r="J65" s="7">
        <v>5</v>
      </c>
      <c r="K65" s="93">
        <f t="shared" si="2"/>
        <v>5.5</v>
      </c>
      <c r="L65" s="86">
        <f t="shared" si="3"/>
        <v>4.9166666666666661</v>
      </c>
      <c r="M65" s="7">
        <v>4</v>
      </c>
      <c r="N65" s="7">
        <v>7</v>
      </c>
      <c r="O65" s="83">
        <f t="shared" si="4"/>
        <v>4</v>
      </c>
      <c r="P65" s="7">
        <v>4</v>
      </c>
      <c r="Q65" s="7">
        <v>5</v>
      </c>
      <c r="R65" s="7">
        <v>5</v>
      </c>
      <c r="S65" s="7">
        <v>6</v>
      </c>
      <c r="T65" s="93">
        <f>AVERAGE(P65:S65)</f>
        <v>5</v>
      </c>
      <c r="U65" s="86">
        <f t="shared" si="5"/>
        <v>4.5</v>
      </c>
      <c r="V65" s="7">
        <v>7</v>
      </c>
      <c r="W65" s="7">
        <v>6</v>
      </c>
      <c r="X65" s="7">
        <v>8</v>
      </c>
      <c r="Y65" s="85">
        <f t="shared" si="8"/>
        <v>6.083333333333333</v>
      </c>
      <c r="AI65"/>
    </row>
    <row r="66" spans="1:35" x14ac:dyDescent="0.25">
      <c r="A66" s="214">
        <f t="shared" si="6"/>
        <v>65</v>
      </c>
      <c r="B66" s="6"/>
      <c r="C66" s="7">
        <v>5</v>
      </c>
      <c r="D66" s="7"/>
      <c r="E66" s="7"/>
      <c r="F66" s="7"/>
      <c r="G66" s="7"/>
      <c r="H66" s="87">
        <f t="shared" si="1"/>
        <v>5</v>
      </c>
      <c r="I66" s="7">
        <v>6</v>
      </c>
      <c r="J66" s="7">
        <v>7</v>
      </c>
      <c r="K66" s="93">
        <f t="shared" si="2"/>
        <v>6.5</v>
      </c>
      <c r="L66" s="86">
        <f t="shared" si="3"/>
        <v>5.75</v>
      </c>
      <c r="M66" s="7">
        <v>4</v>
      </c>
      <c r="N66" s="7">
        <v>5</v>
      </c>
      <c r="O66" s="83">
        <f t="shared" si="4"/>
        <v>4</v>
      </c>
      <c r="P66" s="7"/>
      <c r="Q66" s="7"/>
      <c r="R66" s="7">
        <v>5</v>
      </c>
      <c r="S66" s="7"/>
      <c r="T66" s="93">
        <f t="shared" si="7"/>
        <v>5</v>
      </c>
      <c r="U66" s="86">
        <f t="shared" si="5"/>
        <v>4.5</v>
      </c>
      <c r="V66" s="7">
        <v>8</v>
      </c>
      <c r="W66" s="7">
        <v>7</v>
      </c>
      <c r="X66" s="7">
        <v>6</v>
      </c>
      <c r="Y66" s="85">
        <f t="shared" ref="Y66:Y97" si="9">AVERAGE(L66,U66,V66:X66)</f>
        <v>6.25</v>
      </c>
      <c r="AI66"/>
    </row>
    <row r="67" spans="1:35" x14ac:dyDescent="0.25">
      <c r="A67" s="214">
        <f t="shared" si="6"/>
        <v>66</v>
      </c>
      <c r="B67" s="6">
        <v>6</v>
      </c>
      <c r="C67" s="7">
        <v>6</v>
      </c>
      <c r="D67" s="7">
        <v>7</v>
      </c>
      <c r="E67" s="7">
        <v>7</v>
      </c>
      <c r="F67" s="7"/>
      <c r="G67" s="7"/>
      <c r="H67" s="87">
        <f>AVERAGE(B67:F67)</f>
        <v>6.5</v>
      </c>
      <c r="I67" s="7">
        <v>6</v>
      </c>
      <c r="J67" s="7">
        <v>7</v>
      </c>
      <c r="K67" s="93">
        <f t="shared" ref="K67:K84" si="10">AVERAGE(I67:J67)</f>
        <v>6.5</v>
      </c>
      <c r="L67" s="86">
        <f t="shared" ref="L67:L84" si="11">AVERAGE(H67,K67)</f>
        <v>6.5</v>
      </c>
      <c r="M67" s="7">
        <v>4</v>
      </c>
      <c r="N67" s="7">
        <v>7</v>
      </c>
      <c r="O67" s="83">
        <f t="shared" ref="O67:O103" si="12">AVERAGE(M67)</f>
        <v>4</v>
      </c>
      <c r="P67" s="7">
        <v>4</v>
      </c>
      <c r="Q67" s="7"/>
      <c r="R67" s="7">
        <v>5</v>
      </c>
      <c r="S67" s="7">
        <v>9</v>
      </c>
      <c r="T67" s="93">
        <f>AVERAGE(P67:S67)</f>
        <v>6</v>
      </c>
      <c r="U67" s="86">
        <f t="shared" ref="U67:U103" si="13">AVERAGE(O67,T67)</f>
        <v>5</v>
      </c>
      <c r="V67" s="7">
        <v>7</v>
      </c>
      <c r="W67" s="7">
        <v>5</v>
      </c>
      <c r="X67" s="7">
        <v>5</v>
      </c>
      <c r="Y67" s="85">
        <f t="shared" si="9"/>
        <v>5.7</v>
      </c>
      <c r="AI67"/>
    </row>
    <row r="68" spans="1:35" x14ac:dyDescent="0.25">
      <c r="A68" s="206">
        <f t="shared" ref="A68:A103" si="14">A67+1</f>
        <v>67</v>
      </c>
      <c r="B68" s="6">
        <v>6</v>
      </c>
      <c r="C68" s="7">
        <v>7</v>
      </c>
      <c r="D68" s="7">
        <v>8</v>
      </c>
      <c r="E68" s="7"/>
      <c r="F68" s="7">
        <v>7</v>
      </c>
      <c r="G68" s="7"/>
      <c r="H68" s="87">
        <f t="shared" ref="H68:H103" si="15">AVERAGE(B68:D68)</f>
        <v>7</v>
      </c>
      <c r="I68" s="7">
        <v>9</v>
      </c>
      <c r="J68" s="7">
        <v>8</v>
      </c>
      <c r="K68" s="93">
        <f t="shared" si="10"/>
        <v>8.5</v>
      </c>
      <c r="L68" s="86">
        <f t="shared" si="11"/>
        <v>7.75</v>
      </c>
      <c r="M68" s="7">
        <v>7</v>
      </c>
      <c r="N68" s="7">
        <v>8</v>
      </c>
      <c r="O68" s="83">
        <f t="shared" si="12"/>
        <v>7</v>
      </c>
      <c r="P68" s="7">
        <v>8</v>
      </c>
      <c r="Q68" s="7"/>
      <c r="R68" s="7">
        <v>7</v>
      </c>
      <c r="S68" s="7"/>
      <c r="T68" s="93">
        <f t="shared" ref="T68:T103" si="16">AVERAGE(P68:R68)</f>
        <v>7.5</v>
      </c>
      <c r="U68" s="86">
        <f t="shared" si="13"/>
        <v>7.25</v>
      </c>
      <c r="V68" s="7">
        <v>7</v>
      </c>
      <c r="W68" s="7">
        <v>7</v>
      </c>
      <c r="X68" s="7">
        <v>9</v>
      </c>
      <c r="Y68" s="85">
        <f t="shared" si="9"/>
        <v>7.6</v>
      </c>
      <c r="AI68"/>
    </row>
    <row r="69" spans="1:35" ht="15.75" thickBot="1" x14ac:dyDescent="0.3">
      <c r="A69" s="220">
        <f t="shared" si="14"/>
        <v>68</v>
      </c>
      <c r="B69" s="209"/>
      <c r="C69" s="209"/>
      <c r="D69" s="209"/>
      <c r="E69" s="209"/>
      <c r="F69" s="209"/>
      <c r="G69" s="209"/>
      <c r="H69" s="162"/>
      <c r="I69" s="209"/>
      <c r="J69" s="209"/>
      <c r="K69" s="162"/>
      <c r="L69" s="162"/>
      <c r="M69" s="209">
        <v>4</v>
      </c>
      <c r="N69" s="209">
        <v>5</v>
      </c>
      <c r="O69" s="211">
        <f t="shared" si="12"/>
        <v>4</v>
      </c>
      <c r="P69" s="209"/>
      <c r="Q69" s="209"/>
      <c r="R69" s="209">
        <v>5</v>
      </c>
      <c r="S69" s="209"/>
      <c r="T69" s="212">
        <f t="shared" si="16"/>
        <v>5</v>
      </c>
      <c r="U69" s="197">
        <f t="shared" si="13"/>
        <v>4.5</v>
      </c>
      <c r="V69" s="209">
        <v>7</v>
      </c>
      <c r="W69" s="209">
        <v>5</v>
      </c>
      <c r="X69" s="209">
        <v>6</v>
      </c>
      <c r="Y69" s="213">
        <f t="shared" si="9"/>
        <v>5.625</v>
      </c>
      <c r="AI69"/>
    </row>
    <row r="70" spans="1:35" x14ac:dyDescent="0.25">
      <c r="A70" s="206">
        <f t="shared" si="14"/>
        <v>69</v>
      </c>
      <c r="B70" s="7">
        <v>6</v>
      </c>
      <c r="C70" s="7">
        <v>7</v>
      </c>
      <c r="D70" s="7">
        <v>10</v>
      </c>
      <c r="E70" s="7">
        <v>8</v>
      </c>
      <c r="F70" s="7"/>
      <c r="G70" s="7">
        <v>8</v>
      </c>
      <c r="H70" s="87">
        <f>AVERAGE(B70:E70)</f>
        <v>7.75</v>
      </c>
      <c r="I70" s="7">
        <v>7</v>
      </c>
      <c r="J70" s="7">
        <v>8</v>
      </c>
      <c r="K70" s="93">
        <f t="shared" si="10"/>
        <v>7.5</v>
      </c>
      <c r="L70" s="86">
        <f t="shared" si="11"/>
        <v>7.625</v>
      </c>
      <c r="M70" s="7">
        <v>8</v>
      </c>
      <c r="N70" s="7">
        <v>9</v>
      </c>
      <c r="O70" s="83">
        <f t="shared" si="12"/>
        <v>8</v>
      </c>
      <c r="P70" s="7">
        <v>7</v>
      </c>
      <c r="Q70" s="7"/>
      <c r="R70" s="7">
        <v>6</v>
      </c>
      <c r="S70" s="7"/>
      <c r="T70" s="93">
        <f t="shared" si="16"/>
        <v>6.5</v>
      </c>
      <c r="U70" s="86">
        <f t="shared" si="13"/>
        <v>7.25</v>
      </c>
      <c r="V70" s="7">
        <v>7</v>
      </c>
      <c r="W70" s="7">
        <v>7</v>
      </c>
      <c r="X70" s="7">
        <v>8</v>
      </c>
      <c r="Y70" s="85">
        <f t="shared" si="9"/>
        <v>7.375</v>
      </c>
      <c r="AI70"/>
    </row>
    <row r="71" spans="1:35" x14ac:dyDescent="0.25">
      <c r="A71" s="214">
        <f t="shared" si="14"/>
        <v>70</v>
      </c>
      <c r="B71" s="7">
        <v>5</v>
      </c>
      <c r="C71" s="7">
        <v>5</v>
      </c>
      <c r="D71" s="7">
        <v>5</v>
      </c>
      <c r="E71" s="7"/>
      <c r="F71" s="7"/>
      <c r="G71" s="7">
        <v>7</v>
      </c>
      <c r="H71" s="87">
        <f t="shared" si="15"/>
        <v>5</v>
      </c>
      <c r="I71" s="7">
        <v>7</v>
      </c>
      <c r="J71" s="7">
        <v>7</v>
      </c>
      <c r="K71" s="93">
        <f t="shared" si="10"/>
        <v>7</v>
      </c>
      <c r="L71" s="86">
        <f t="shared" si="11"/>
        <v>6</v>
      </c>
      <c r="M71" s="7">
        <v>6</v>
      </c>
      <c r="N71" s="7">
        <v>9</v>
      </c>
      <c r="O71" s="83">
        <f t="shared" si="12"/>
        <v>6</v>
      </c>
      <c r="P71" s="7">
        <v>6</v>
      </c>
      <c r="Q71" s="7">
        <v>6</v>
      </c>
      <c r="R71" s="7">
        <v>7</v>
      </c>
      <c r="S71" s="7"/>
      <c r="T71" s="93">
        <f t="shared" si="16"/>
        <v>6.333333333333333</v>
      </c>
      <c r="U71" s="86">
        <f t="shared" si="13"/>
        <v>6.1666666666666661</v>
      </c>
      <c r="V71" s="7">
        <v>7</v>
      </c>
      <c r="W71" s="7">
        <v>6</v>
      </c>
      <c r="X71" s="7">
        <v>7</v>
      </c>
      <c r="Y71" s="85">
        <f t="shared" si="9"/>
        <v>6.4333333333333327</v>
      </c>
      <c r="AI71"/>
    </row>
    <row r="72" spans="1:35" x14ac:dyDescent="0.25">
      <c r="A72" s="214">
        <f t="shared" si="14"/>
        <v>71</v>
      </c>
      <c r="B72" s="7">
        <v>2</v>
      </c>
      <c r="C72" s="7">
        <v>2</v>
      </c>
      <c r="D72" s="7">
        <v>2</v>
      </c>
      <c r="E72" s="7"/>
      <c r="F72" s="7"/>
      <c r="G72" s="7">
        <v>6</v>
      </c>
      <c r="H72" s="87">
        <f t="shared" si="15"/>
        <v>2</v>
      </c>
      <c r="I72" s="7">
        <v>5</v>
      </c>
      <c r="J72" s="7">
        <v>6</v>
      </c>
      <c r="K72" s="93">
        <f t="shared" si="10"/>
        <v>5.5</v>
      </c>
      <c r="L72" s="86">
        <f t="shared" si="11"/>
        <v>3.75</v>
      </c>
      <c r="M72" s="7">
        <v>3</v>
      </c>
      <c r="N72" s="7">
        <v>7</v>
      </c>
      <c r="O72" s="83">
        <f t="shared" si="12"/>
        <v>3</v>
      </c>
      <c r="P72" s="7">
        <v>3</v>
      </c>
      <c r="Q72" s="7"/>
      <c r="R72" s="7">
        <v>3</v>
      </c>
      <c r="S72" s="7"/>
      <c r="T72" s="93">
        <f t="shared" si="16"/>
        <v>3</v>
      </c>
      <c r="U72" s="86">
        <f t="shared" si="13"/>
        <v>3</v>
      </c>
      <c r="V72" s="7">
        <v>5</v>
      </c>
      <c r="W72" s="7">
        <v>6</v>
      </c>
      <c r="X72" s="7">
        <v>5</v>
      </c>
      <c r="Y72" s="85">
        <f t="shared" si="9"/>
        <v>4.55</v>
      </c>
      <c r="AI72"/>
    </row>
    <row r="73" spans="1:35" x14ac:dyDescent="0.25">
      <c r="A73" s="214">
        <f t="shared" si="14"/>
        <v>72</v>
      </c>
      <c r="B73" s="7">
        <v>9</v>
      </c>
      <c r="C73" s="7">
        <v>9</v>
      </c>
      <c r="D73" s="7">
        <v>9</v>
      </c>
      <c r="E73" s="7"/>
      <c r="F73" s="7">
        <v>9</v>
      </c>
      <c r="G73" s="7"/>
      <c r="H73" s="87">
        <f t="shared" si="15"/>
        <v>9</v>
      </c>
      <c r="I73" s="7">
        <v>10</v>
      </c>
      <c r="J73" s="7">
        <v>9</v>
      </c>
      <c r="K73" s="93">
        <f t="shared" si="10"/>
        <v>9.5</v>
      </c>
      <c r="L73" s="86">
        <f t="shared" si="11"/>
        <v>9.25</v>
      </c>
      <c r="M73" s="7">
        <v>9</v>
      </c>
      <c r="N73" s="7">
        <v>10</v>
      </c>
      <c r="O73" s="83">
        <f t="shared" si="12"/>
        <v>9</v>
      </c>
      <c r="P73" s="7">
        <v>9</v>
      </c>
      <c r="Q73" s="7"/>
      <c r="R73" s="7">
        <v>10</v>
      </c>
      <c r="S73" s="7"/>
      <c r="T73" s="93">
        <f t="shared" si="16"/>
        <v>9.5</v>
      </c>
      <c r="U73" s="86">
        <f t="shared" si="13"/>
        <v>9.25</v>
      </c>
      <c r="V73" s="7">
        <v>10</v>
      </c>
      <c r="W73" s="7">
        <v>7</v>
      </c>
      <c r="X73" s="7">
        <v>10</v>
      </c>
      <c r="Y73" s="85">
        <f t="shared" si="9"/>
        <v>9.1</v>
      </c>
      <c r="AI73"/>
    </row>
    <row r="74" spans="1:35" x14ac:dyDescent="0.25">
      <c r="A74" s="214">
        <f t="shared" si="14"/>
        <v>73</v>
      </c>
      <c r="B74" s="7">
        <v>5</v>
      </c>
      <c r="C74" s="7">
        <v>5</v>
      </c>
      <c r="D74" s="7">
        <v>5</v>
      </c>
      <c r="E74" s="7"/>
      <c r="F74" s="7"/>
      <c r="G74" s="7"/>
      <c r="H74" s="87">
        <f t="shared" si="15"/>
        <v>5</v>
      </c>
      <c r="I74" s="7">
        <v>6</v>
      </c>
      <c r="J74" s="7">
        <v>5</v>
      </c>
      <c r="K74" s="93">
        <f t="shared" si="10"/>
        <v>5.5</v>
      </c>
      <c r="L74" s="86">
        <f t="shared" si="11"/>
        <v>5.25</v>
      </c>
      <c r="M74" s="7">
        <v>5</v>
      </c>
      <c r="N74" s="7">
        <v>7</v>
      </c>
      <c r="O74" s="83">
        <f t="shared" si="12"/>
        <v>5</v>
      </c>
      <c r="P74" s="7">
        <v>5</v>
      </c>
      <c r="Q74" s="7">
        <v>7</v>
      </c>
      <c r="R74" s="7">
        <v>5</v>
      </c>
      <c r="S74" s="7">
        <v>7</v>
      </c>
      <c r="T74" s="93">
        <f>AVERAGE(P74:S74)</f>
        <v>6</v>
      </c>
      <c r="U74" s="86">
        <f t="shared" si="13"/>
        <v>5.5</v>
      </c>
      <c r="V74" s="7">
        <v>9</v>
      </c>
      <c r="W74" s="7">
        <v>5</v>
      </c>
      <c r="X74" s="7">
        <v>7</v>
      </c>
      <c r="Y74" s="85">
        <f t="shared" si="9"/>
        <v>6.35</v>
      </c>
      <c r="AI74"/>
    </row>
    <row r="75" spans="1:35" x14ac:dyDescent="0.25">
      <c r="A75" s="206">
        <f t="shared" si="14"/>
        <v>74</v>
      </c>
      <c r="B75" s="7">
        <v>5</v>
      </c>
      <c r="C75" s="7">
        <v>6</v>
      </c>
      <c r="D75" s="7">
        <v>4</v>
      </c>
      <c r="E75" s="7"/>
      <c r="F75" s="7"/>
      <c r="G75" s="7"/>
      <c r="H75" s="87">
        <f t="shared" si="15"/>
        <v>5</v>
      </c>
      <c r="I75" s="7">
        <v>7</v>
      </c>
      <c r="J75" s="7">
        <v>8</v>
      </c>
      <c r="K75" s="93">
        <f t="shared" si="10"/>
        <v>7.5</v>
      </c>
      <c r="L75" s="86">
        <f t="shared" si="11"/>
        <v>6.25</v>
      </c>
      <c r="M75" s="7">
        <v>5</v>
      </c>
      <c r="N75" s="7">
        <v>8</v>
      </c>
      <c r="O75" s="83">
        <f t="shared" si="12"/>
        <v>5</v>
      </c>
      <c r="P75" s="7">
        <v>6</v>
      </c>
      <c r="Q75" s="7"/>
      <c r="R75" s="7">
        <v>5</v>
      </c>
      <c r="S75" s="7">
        <v>9</v>
      </c>
      <c r="T75" s="93">
        <f>AVERAGE(P75:S75)</f>
        <v>6.666666666666667</v>
      </c>
      <c r="U75" s="86">
        <f t="shared" si="13"/>
        <v>5.8333333333333339</v>
      </c>
      <c r="V75" s="7">
        <v>8</v>
      </c>
      <c r="W75" s="7">
        <v>7</v>
      </c>
      <c r="X75" s="7">
        <v>8</v>
      </c>
      <c r="Y75" s="85">
        <f t="shared" si="9"/>
        <v>7.0166666666666675</v>
      </c>
      <c r="AI75"/>
    </row>
    <row r="76" spans="1:35" x14ac:dyDescent="0.25">
      <c r="A76" s="206">
        <f t="shared" si="14"/>
        <v>75</v>
      </c>
      <c r="B76" s="7">
        <v>5</v>
      </c>
      <c r="C76" s="7">
        <v>5</v>
      </c>
      <c r="D76" s="7">
        <v>4</v>
      </c>
      <c r="E76" s="7"/>
      <c r="F76" s="7"/>
      <c r="G76" s="7"/>
      <c r="H76" s="87">
        <f t="shared" si="15"/>
        <v>4.666666666666667</v>
      </c>
      <c r="I76" s="7">
        <v>7</v>
      </c>
      <c r="J76" s="7">
        <v>6</v>
      </c>
      <c r="K76" s="93">
        <f t="shared" si="10"/>
        <v>6.5</v>
      </c>
      <c r="L76" s="86">
        <f t="shared" si="11"/>
        <v>5.5833333333333339</v>
      </c>
      <c r="M76" s="7">
        <v>3</v>
      </c>
      <c r="N76" s="7">
        <v>7</v>
      </c>
      <c r="O76" s="83">
        <f t="shared" si="12"/>
        <v>3</v>
      </c>
      <c r="P76" s="7">
        <v>4</v>
      </c>
      <c r="Q76" s="7">
        <v>5</v>
      </c>
      <c r="R76" s="7">
        <v>5</v>
      </c>
      <c r="S76" s="7">
        <v>7</v>
      </c>
      <c r="T76" s="93">
        <f>AVERAGE(P76:S76)</f>
        <v>5.25</v>
      </c>
      <c r="U76" s="86">
        <f t="shared" si="13"/>
        <v>4.125</v>
      </c>
      <c r="V76" s="7">
        <v>6</v>
      </c>
      <c r="W76" s="7">
        <v>7</v>
      </c>
      <c r="X76" s="7">
        <v>6</v>
      </c>
      <c r="Y76" s="85">
        <f t="shared" si="9"/>
        <v>5.7416666666666671</v>
      </c>
      <c r="AI76"/>
    </row>
    <row r="77" spans="1:35" x14ac:dyDescent="0.25">
      <c r="A77" s="206">
        <f t="shared" si="14"/>
        <v>76</v>
      </c>
      <c r="B77" s="7">
        <v>6</v>
      </c>
      <c r="C77" s="7">
        <v>7</v>
      </c>
      <c r="D77" s="7">
        <v>7</v>
      </c>
      <c r="E77" s="7"/>
      <c r="F77" s="7"/>
      <c r="G77" s="7"/>
      <c r="H77" s="87">
        <f>AVERAGE(B77:E77)</f>
        <v>6.666666666666667</v>
      </c>
      <c r="I77" s="7">
        <v>8</v>
      </c>
      <c r="J77" s="7">
        <v>9</v>
      </c>
      <c r="K77" s="93">
        <f t="shared" si="10"/>
        <v>8.5</v>
      </c>
      <c r="L77" s="86">
        <f t="shared" si="11"/>
        <v>7.5833333333333339</v>
      </c>
      <c r="M77" s="7">
        <v>6</v>
      </c>
      <c r="N77" s="7">
        <v>8</v>
      </c>
      <c r="O77" s="83">
        <f t="shared" si="12"/>
        <v>6</v>
      </c>
      <c r="P77" s="7">
        <v>7</v>
      </c>
      <c r="Q77" s="7">
        <v>7</v>
      </c>
      <c r="R77" s="7">
        <v>7</v>
      </c>
      <c r="S77" s="7">
        <v>7</v>
      </c>
      <c r="T77" s="93">
        <f>AVERAGE(P77:S77)</f>
        <v>7</v>
      </c>
      <c r="U77" s="86">
        <f t="shared" si="13"/>
        <v>6.5</v>
      </c>
      <c r="V77" s="7">
        <v>8</v>
      </c>
      <c r="W77" s="7">
        <v>7</v>
      </c>
      <c r="X77" s="7">
        <v>6</v>
      </c>
      <c r="Y77" s="85">
        <f t="shared" si="9"/>
        <v>7.0166666666666675</v>
      </c>
      <c r="AI77"/>
    </row>
    <row r="78" spans="1:35" x14ac:dyDescent="0.25">
      <c r="A78" s="214">
        <f t="shared" si="14"/>
        <v>77</v>
      </c>
      <c r="B78" s="7">
        <v>6</v>
      </c>
      <c r="C78" s="7">
        <v>6</v>
      </c>
      <c r="D78" s="7">
        <v>4</v>
      </c>
      <c r="E78" s="7">
        <v>7</v>
      </c>
      <c r="F78" s="7"/>
      <c r="G78" s="7"/>
      <c r="H78" s="87">
        <f>AVERAGE(B78:E78)</f>
        <v>5.75</v>
      </c>
      <c r="I78" s="7">
        <v>7</v>
      </c>
      <c r="J78" s="7">
        <v>8</v>
      </c>
      <c r="K78" s="93">
        <f t="shared" si="10"/>
        <v>7.5</v>
      </c>
      <c r="L78" s="86">
        <f t="shared" si="11"/>
        <v>6.625</v>
      </c>
      <c r="M78" s="7">
        <v>5</v>
      </c>
      <c r="N78" s="7">
        <v>7</v>
      </c>
      <c r="O78" s="83">
        <f t="shared" si="12"/>
        <v>5</v>
      </c>
      <c r="P78" s="7">
        <v>6</v>
      </c>
      <c r="Q78" s="7"/>
      <c r="R78" s="7">
        <v>7</v>
      </c>
      <c r="S78" s="7">
        <v>5</v>
      </c>
      <c r="T78" s="93">
        <f>AVERAGE(P78:S78)</f>
        <v>6</v>
      </c>
      <c r="U78" s="86">
        <f t="shared" si="13"/>
        <v>5.5</v>
      </c>
      <c r="V78" s="7">
        <v>7</v>
      </c>
      <c r="W78" s="7">
        <v>6</v>
      </c>
      <c r="X78" s="7">
        <v>6</v>
      </c>
      <c r="Y78" s="85">
        <f t="shared" si="9"/>
        <v>6.2249999999999996</v>
      </c>
      <c r="AI78"/>
    </row>
    <row r="79" spans="1:35" x14ac:dyDescent="0.25">
      <c r="A79" s="214">
        <f t="shared" si="14"/>
        <v>78</v>
      </c>
      <c r="B79" s="190">
        <v>4</v>
      </c>
      <c r="C79" s="7">
        <v>4</v>
      </c>
      <c r="D79" s="7">
        <v>4</v>
      </c>
      <c r="E79" s="7">
        <v>7</v>
      </c>
      <c r="F79" s="7"/>
      <c r="G79" s="7"/>
      <c r="H79" s="87">
        <f>AVERAGE(B79:E79)</f>
        <v>4.75</v>
      </c>
      <c r="I79" s="7">
        <v>7</v>
      </c>
      <c r="J79" s="7">
        <v>8</v>
      </c>
      <c r="K79" s="93">
        <f t="shared" si="10"/>
        <v>7.5</v>
      </c>
      <c r="L79" s="86">
        <f t="shared" si="11"/>
        <v>6.125</v>
      </c>
      <c r="M79" s="7">
        <v>4</v>
      </c>
      <c r="N79" s="7">
        <v>7</v>
      </c>
      <c r="O79" s="83">
        <f t="shared" si="12"/>
        <v>4</v>
      </c>
      <c r="P79" s="7">
        <v>5</v>
      </c>
      <c r="Q79" s="7"/>
      <c r="R79" s="7">
        <v>6</v>
      </c>
      <c r="S79" s="7"/>
      <c r="T79" s="93">
        <f t="shared" si="16"/>
        <v>5.5</v>
      </c>
      <c r="U79" s="86">
        <f t="shared" si="13"/>
        <v>4.75</v>
      </c>
      <c r="V79" s="7">
        <v>5</v>
      </c>
      <c r="W79" s="7">
        <v>5</v>
      </c>
      <c r="X79" s="7">
        <v>8</v>
      </c>
      <c r="Y79" s="85">
        <f t="shared" si="9"/>
        <v>5.7750000000000004</v>
      </c>
      <c r="AI79"/>
    </row>
    <row r="80" spans="1:35" x14ac:dyDescent="0.25">
      <c r="A80" s="206">
        <f t="shared" si="14"/>
        <v>79</v>
      </c>
      <c r="B80" s="190">
        <v>6</v>
      </c>
      <c r="C80" s="7">
        <v>5</v>
      </c>
      <c r="D80" s="7">
        <v>5</v>
      </c>
      <c r="E80" s="5"/>
      <c r="F80" s="5"/>
      <c r="G80" s="7">
        <v>7</v>
      </c>
      <c r="H80" s="87">
        <f t="shared" si="15"/>
        <v>5.333333333333333</v>
      </c>
      <c r="I80" s="7">
        <v>7</v>
      </c>
      <c r="J80" s="7">
        <v>7</v>
      </c>
      <c r="K80" s="93">
        <f t="shared" si="10"/>
        <v>7</v>
      </c>
      <c r="L80" s="86">
        <f t="shared" si="11"/>
        <v>6.1666666666666661</v>
      </c>
      <c r="M80" s="7">
        <v>6</v>
      </c>
      <c r="N80" s="7">
        <v>7</v>
      </c>
      <c r="O80" s="83">
        <f t="shared" si="12"/>
        <v>6</v>
      </c>
      <c r="P80" s="7">
        <v>5</v>
      </c>
      <c r="Q80" s="5"/>
      <c r="R80" s="7">
        <v>5</v>
      </c>
      <c r="S80" s="5"/>
      <c r="T80" s="93">
        <f t="shared" si="16"/>
        <v>5</v>
      </c>
      <c r="U80" s="86">
        <f t="shared" si="13"/>
        <v>5.5</v>
      </c>
      <c r="V80" s="7">
        <v>5</v>
      </c>
      <c r="W80" s="7">
        <v>5</v>
      </c>
      <c r="X80" s="7">
        <v>7</v>
      </c>
      <c r="Y80" s="85">
        <f t="shared" si="9"/>
        <v>5.7333333333333325</v>
      </c>
      <c r="AI80"/>
    </row>
    <row r="81" spans="1:35" x14ac:dyDescent="0.25">
      <c r="A81" s="206">
        <f t="shared" si="14"/>
        <v>80</v>
      </c>
      <c r="B81" s="190">
        <v>6</v>
      </c>
      <c r="C81" s="7">
        <v>5</v>
      </c>
      <c r="D81" s="7">
        <v>5</v>
      </c>
      <c r="E81" s="7"/>
      <c r="F81" s="7"/>
      <c r="G81" s="7">
        <v>7</v>
      </c>
      <c r="H81" s="87">
        <f t="shared" si="15"/>
        <v>5.333333333333333</v>
      </c>
      <c r="I81" s="7">
        <v>7</v>
      </c>
      <c r="J81" s="7">
        <v>7</v>
      </c>
      <c r="K81" s="93">
        <f t="shared" si="10"/>
        <v>7</v>
      </c>
      <c r="L81" s="86">
        <f t="shared" si="11"/>
        <v>6.1666666666666661</v>
      </c>
      <c r="M81" s="7">
        <v>4</v>
      </c>
      <c r="N81" s="7">
        <v>6</v>
      </c>
      <c r="O81" s="83">
        <f t="shared" si="12"/>
        <v>4</v>
      </c>
      <c r="P81" s="7">
        <v>4</v>
      </c>
      <c r="Q81" s="7">
        <v>8</v>
      </c>
      <c r="R81" s="7">
        <v>5</v>
      </c>
      <c r="S81" s="7"/>
      <c r="T81" s="93">
        <f t="shared" si="16"/>
        <v>5.666666666666667</v>
      </c>
      <c r="U81" s="86">
        <f t="shared" si="13"/>
        <v>4.8333333333333339</v>
      </c>
      <c r="V81" s="7">
        <v>6</v>
      </c>
      <c r="W81" s="7">
        <v>5</v>
      </c>
      <c r="X81" s="7">
        <v>6</v>
      </c>
      <c r="Y81" s="85">
        <f t="shared" si="9"/>
        <v>5.6</v>
      </c>
      <c r="AI81"/>
    </row>
    <row r="82" spans="1:35" x14ac:dyDescent="0.25">
      <c r="A82" s="214">
        <f t="shared" si="14"/>
        <v>81</v>
      </c>
      <c r="B82" s="190">
        <v>6</v>
      </c>
      <c r="C82" s="7">
        <v>6</v>
      </c>
      <c r="D82" s="7">
        <v>4</v>
      </c>
      <c r="E82" s="7"/>
      <c r="F82" s="7"/>
      <c r="G82" s="7"/>
      <c r="H82" s="87">
        <f t="shared" si="15"/>
        <v>5.333333333333333</v>
      </c>
      <c r="I82" s="7">
        <v>7</v>
      </c>
      <c r="J82" s="7">
        <v>8</v>
      </c>
      <c r="K82" s="93">
        <f t="shared" si="10"/>
        <v>7.5</v>
      </c>
      <c r="L82" s="86">
        <f t="shared" si="11"/>
        <v>6.4166666666666661</v>
      </c>
      <c r="M82" s="7">
        <v>7</v>
      </c>
      <c r="N82" s="7">
        <v>8</v>
      </c>
      <c r="O82" s="83">
        <f t="shared" si="12"/>
        <v>7</v>
      </c>
      <c r="P82" s="7">
        <v>7</v>
      </c>
      <c r="Q82" s="7"/>
      <c r="R82" s="7">
        <v>8</v>
      </c>
      <c r="S82" s="7">
        <v>8</v>
      </c>
      <c r="T82" s="93">
        <f>AVERAGE(P82:S82)</f>
        <v>7.666666666666667</v>
      </c>
      <c r="U82" s="86">
        <f t="shared" si="13"/>
        <v>7.3333333333333339</v>
      </c>
      <c r="V82" s="7">
        <v>8</v>
      </c>
      <c r="W82" s="7">
        <v>6</v>
      </c>
      <c r="X82" s="7">
        <v>10</v>
      </c>
      <c r="Y82" s="85">
        <f t="shared" si="9"/>
        <v>7.55</v>
      </c>
      <c r="AI82"/>
    </row>
    <row r="83" spans="1:35" x14ac:dyDescent="0.25">
      <c r="A83" s="206">
        <f t="shared" si="14"/>
        <v>82</v>
      </c>
      <c r="B83" s="190">
        <v>7</v>
      </c>
      <c r="C83" s="7">
        <v>7</v>
      </c>
      <c r="D83" s="7">
        <v>8</v>
      </c>
      <c r="E83" s="7"/>
      <c r="F83" s="7">
        <v>7</v>
      </c>
      <c r="G83" s="7"/>
      <c r="H83" s="87">
        <f t="shared" si="15"/>
        <v>7.333333333333333</v>
      </c>
      <c r="I83" s="7">
        <v>8</v>
      </c>
      <c r="J83" s="7">
        <v>8</v>
      </c>
      <c r="K83" s="93">
        <f t="shared" si="10"/>
        <v>8</v>
      </c>
      <c r="L83" s="86">
        <f t="shared" si="11"/>
        <v>7.6666666666666661</v>
      </c>
      <c r="M83" s="7">
        <v>7</v>
      </c>
      <c r="N83" s="7">
        <v>7</v>
      </c>
      <c r="O83" s="83">
        <f t="shared" si="12"/>
        <v>7</v>
      </c>
      <c r="P83" s="7">
        <v>8</v>
      </c>
      <c r="Q83" s="7"/>
      <c r="R83" s="7">
        <v>7</v>
      </c>
      <c r="S83" s="7"/>
      <c r="T83" s="93">
        <f t="shared" si="16"/>
        <v>7.5</v>
      </c>
      <c r="U83" s="86">
        <f t="shared" si="13"/>
        <v>7.25</v>
      </c>
      <c r="V83" s="7">
        <v>7</v>
      </c>
      <c r="W83" s="7">
        <v>7</v>
      </c>
      <c r="X83" s="7">
        <v>9</v>
      </c>
      <c r="Y83" s="85">
        <f t="shared" si="9"/>
        <v>7.583333333333333</v>
      </c>
      <c r="AI83"/>
    </row>
    <row r="84" spans="1:35" x14ac:dyDescent="0.25">
      <c r="A84" s="206">
        <f t="shared" si="14"/>
        <v>83</v>
      </c>
      <c r="B84" s="190">
        <v>5</v>
      </c>
      <c r="C84" s="7">
        <v>5</v>
      </c>
      <c r="D84" s="7">
        <v>4</v>
      </c>
      <c r="E84" s="7"/>
      <c r="F84" s="7"/>
      <c r="G84" s="7">
        <v>6</v>
      </c>
      <c r="H84" s="87">
        <f t="shared" si="15"/>
        <v>4.666666666666667</v>
      </c>
      <c r="I84" s="7">
        <v>6</v>
      </c>
      <c r="J84" s="7">
        <v>7</v>
      </c>
      <c r="K84" s="93">
        <f t="shared" si="10"/>
        <v>6.5</v>
      </c>
      <c r="L84" s="86">
        <f t="shared" si="11"/>
        <v>5.5833333333333339</v>
      </c>
      <c r="M84" s="7">
        <v>3</v>
      </c>
      <c r="N84" s="7">
        <v>8</v>
      </c>
      <c r="O84" s="83">
        <f t="shared" si="12"/>
        <v>3</v>
      </c>
      <c r="P84" s="7">
        <v>5</v>
      </c>
      <c r="Q84" s="7"/>
      <c r="R84" s="7">
        <v>5</v>
      </c>
      <c r="S84" s="7"/>
      <c r="T84" s="93">
        <f t="shared" si="16"/>
        <v>5</v>
      </c>
      <c r="U84" s="86">
        <f t="shared" si="13"/>
        <v>4</v>
      </c>
      <c r="V84" s="7">
        <v>8</v>
      </c>
      <c r="W84" s="7">
        <v>7</v>
      </c>
      <c r="X84" s="7">
        <v>6</v>
      </c>
      <c r="Y84" s="85">
        <f t="shared" si="9"/>
        <v>6.1166666666666671</v>
      </c>
      <c r="AI84"/>
    </row>
    <row r="85" spans="1:35" x14ac:dyDescent="0.25">
      <c r="A85" s="206">
        <f t="shared" si="14"/>
        <v>84</v>
      </c>
      <c r="B85" s="190">
        <v>5</v>
      </c>
      <c r="C85" s="7">
        <v>5</v>
      </c>
      <c r="D85" s="7">
        <v>5</v>
      </c>
      <c r="E85" s="7"/>
      <c r="F85" s="7">
        <v>7</v>
      </c>
      <c r="G85" s="7"/>
      <c r="H85" s="87">
        <f t="shared" si="15"/>
        <v>5</v>
      </c>
      <c r="I85" s="7">
        <v>6</v>
      </c>
      <c r="J85" s="7">
        <v>6</v>
      </c>
      <c r="K85" s="93">
        <f>AVERAGE(I85:J85)</f>
        <v>6</v>
      </c>
      <c r="L85" s="86">
        <f>AVERAGE(H85,K85)</f>
        <v>5.5</v>
      </c>
      <c r="M85" s="7">
        <v>4</v>
      </c>
      <c r="N85" s="7">
        <v>7</v>
      </c>
      <c r="O85" s="83">
        <f t="shared" si="12"/>
        <v>4</v>
      </c>
      <c r="P85" s="7">
        <v>5</v>
      </c>
      <c r="Q85" s="7"/>
      <c r="R85" s="7">
        <v>5</v>
      </c>
      <c r="S85" s="7"/>
      <c r="T85" s="93">
        <f t="shared" si="16"/>
        <v>5</v>
      </c>
      <c r="U85" s="86">
        <f t="shared" si="13"/>
        <v>4.5</v>
      </c>
      <c r="V85" s="7">
        <v>7</v>
      </c>
      <c r="W85" s="7">
        <v>6</v>
      </c>
      <c r="X85" s="7">
        <v>6</v>
      </c>
      <c r="Y85" s="85">
        <f t="shared" si="9"/>
        <v>5.8</v>
      </c>
      <c r="AI85"/>
    </row>
    <row r="86" spans="1:35" x14ac:dyDescent="0.25">
      <c r="A86" s="224">
        <f t="shared" si="14"/>
        <v>85</v>
      </c>
      <c r="B86" s="190">
        <v>6</v>
      </c>
      <c r="C86" s="7">
        <v>6</v>
      </c>
      <c r="D86" s="7">
        <v>6</v>
      </c>
      <c r="H86" s="87">
        <f t="shared" si="15"/>
        <v>6</v>
      </c>
      <c r="I86" s="7">
        <v>7</v>
      </c>
      <c r="J86" s="7">
        <v>7</v>
      </c>
      <c r="K86" s="93">
        <f t="shared" ref="K86:K103" si="17">AVERAGE(I86:J86)</f>
        <v>7</v>
      </c>
      <c r="L86" s="86">
        <f t="shared" ref="L86:L90" si="18">AVERAGE(H86,K86)</f>
        <v>6.5</v>
      </c>
      <c r="M86" s="7">
        <v>7</v>
      </c>
      <c r="N86" s="7">
        <v>8</v>
      </c>
      <c r="O86" s="83">
        <f t="shared" si="12"/>
        <v>7</v>
      </c>
      <c r="P86" s="7">
        <v>7</v>
      </c>
      <c r="R86" s="7">
        <v>8</v>
      </c>
      <c r="S86" s="7">
        <v>9</v>
      </c>
      <c r="T86" s="93">
        <f>AVERAGE(P86:S86)</f>
        <v>8</v>
      </c>
      <c r="U86" s="86">
        <f t="shared" si="13"/>
        <v>7.5</v>
      </c>
      <c r="V86" s="7">
        <v>8</v>
      </c>
      <c r="W86" s="7">
        <v>7</v>
      </c>
      <c r="X86" s="7">
        <v>10</v>
      </c>
      <c r="Y86" s="85">
        <f t="shared" si="9"/>
        <v>7.8</v>
      </c>
      <c r="AI86"/>
    </row>
    <row r="87" spans="1:35" x14ac:dyDescent="0.25">
      <c r="A87" s="224">
        <f t="shared" si="14"/>
        <v>86</v>
      </c>
      <c r="B87" s="190">
        <v>5</v>
      </c>
      <c r="C87" s="7">
        <v>6</v>
      </c>
      <c r="D87" s="7">
        <v>6</v>
      </c>
      <c r="F87">
        <v>6</v>
      </c>
      <c r="H87" s="87">
        <f t="shared" si="15"/>
        <v>5.666666666666667</v>
      </c>
      <c r="I87" s="7">
        <v>8</v>
      </c>
      <c r="J87" s="7">
        <v>8</v>
      </c>
      <c r="K87" s="93">
        <f t="shared" si="17"/>
        <v>8</v>
      </c>
      <c r="L87" s="86">
        <f t="shared" si="18"/>
        <v>6.8333333333333339</v>
      </c>
      <c r="M87" s="7">
        <v>5</v>
      </c>
      <c r="N87" s="7">
        <v>8</v>
      </c>
      <c r="O87" s="83">
        <f t="shared" si="12"/>
        <v>5</v>
      </c>
      <c r="P87" s="7">
        <v>6</v>
      </c>
      <c r="Q87">
        <v>7</v>
      </c>
      <c r="R87" s="7">
        <v>7</v>
      </c>
      <c r="T87" s="93">
        <f t="shared" si="16"/>
        <v>6.666666666666667</v>
      </c>
      <c r="U87" s="86">
        <f t="shared" si="13"/>
        <v>5.8333333333333339</v>
      </c>
      <c r="V87" s="7">
        <v>8</v>
      </c>
      <c r="W87" s="7">
        <v>6</v>
      </c>
      <c r="X87" s="7">
        <v>7</v>
      </c>
      <c r="Y87" s="85">
        <f t="shared" si="9"/>
        <v>6.7333333333333343</v>
      </c>
      <c r="AI87"/>
    </row>
    <row r="88" spans="1:35" x14ac:dyDescent="0.25">
      <c r="A88" s="224">
        <f t="shared" si="14"/>
        <v>87</v>
      </c>
      <c r="B88" s="190">
        <v>6</v>
      </c>
      <c r="C88" s="7">
        <v>7</v>
      </c>
      <c r="D88" s="7">
        <v>7</v>
      </c>
      <c r="G88">
        <v>8</v>
      </c>
      <c r="H88" s="87">
        <f t="shared" si="15"/>
        <v>6.666666666666667</v>
      </c>
      <c r="I88" s="7">
        <v>9</v>
      </c>
      <c r="J88" s="7">
        <v>7</v>
      </c>
      <c r="K88" s="93">
        <f t="shared" si="17"/>
        <v>8</v>
      </c>
      <c r="L88" s="86">
        <f t="shared" si="18"/>
        <v>7.3333333333333339</v>
      </c>
      <c r="M88" s="7">
        <v>8</v>
      </c>
      <c r="N88" s="7">
        <v>9</v>
      </c>
      <c r="O88" s="83">
        <f t="shared" si="12"/>
        <v>8</v>
      </c>
      <c r="P88" s="7">
        <v>8</v>
      </c>
      <c r="R88" s="7">
        <v>9</v>
      </c>
      <c r="T88" s="93">
        <f t="shared" si="16"/>
        <v>8.5</v>
      </c>
      <c r="U88" s="86">
        <f t="shared" si="13"/>
        <v>8.25</v>
      </c>
      <c r="V88" s="7">
        <v>7</v>
      </c>
      <c r="W88" s="7">
        <v>7</v>
      </c>
      <c r="X88" s="7">
        <v>10</v>
      </c>
      <c r="Y88" s="85">
        <f t="shared" si="9"/>
        <v>7.916666666666667</v>
      </c>
      <c r="AI88"/>
    </row>
    <row r="89" spans="1:35" x14ac:dyDescent="0.25">
      <c r="A89" s="224">
        <f t="shared" si="14"/>
        <v>88</v>
      </c>
      <c r="H89" s="33"/>
      <c r="K89" s="33"/>
      <c r="L89" s="33"/>
      <c r="M89" s="7">
        <v>2</v>
      </c>
      <c r="N89" s="7">
        <v>5</v>
      </c>
      <c r="O89" s="83">
        <f t="shared" si="12"/>
        <v>2</v>
      </c>
      <c r="R89" s="7">
        <v>5</v>
      </c>
      <c r="T89" s="93">
        <f t="shared" si="16"/>
        <v>5</v>
      </c>
      <c r="U89" s="86">
        <f t="shared" si="13"/>
        <v>3.5</v>
      </c>
      <c r="V89" s="7">
        <v>5</v>
      </c>
      <c r="X89" s="7">
        <v>6</v>
      </c>
      <c r="Y89" s="85">
        <f t="shared" si="9"/>
        <v>4.833333333333333</v>
      </c>
      <c r="AI89"/>
    </row>
    <row r="90" spans="1:35" x14ac:dyDescent="0.25">
      <c r="A90" s="225">
        <f t="shared" si="14"/>
        <v>89</v>
      </c>
      <c r="B90">
        <v>4</v>
      </c>
      <c r="C90">
        <v>5</v>
      </c>
      <c r="D90">
        <v>6</v>
      </c>
      <c r="F90">
        <v>6</v>
      </c>
      <c r="H90" s="87">
        <f t="shared" si="15"/>
        <v>5</v>
      </c>
      <c r="I90">
        <v>8</v>
      </c>
      <c r="J90">
        <v>8</v>
      </c>
      <c r="K90" s="93">
        <f t="shared" si="17"/>
        <v>8</v>
      </c>
      <c r="L90" s="86">
        <f t="shared" si="18"/>
        <v>6.5</v>
      </c>
      <c r="M90" s="7">
        <v>7</v>
      </c>
      <c r="N90" s="7">
        <v>8</v>
      </c>
      <c r="O90" s="83">
        <f t="shared" si="12"/>
        <v>7</v>
      </c>
      <c r="P90">
        <v>7</v>
      </c>
      <c r="R90" s="7">
        <v>6</v>
      </c>
      <c r="T90" s="93">
        <f t="shared" si="16"/>
        <v>6.5</v>
      </c>
      <c r="U90" s="86">
        <f t="shared" si="13"/>
        <v>6.75</v>
      </c>
      <c r="V90" s="7">
        <v>7</v>
      </c>
      <c r="W90">
        <v>7</v>
      </c>
      <c r="X90" s="7">
        <v>10</v>
      </c>
      <c r="Y90" s="85">
        <f t="shared" si="9"/>
        <v>7.45</v>
      </c>
      <c r="AI90"/>
    </row>
    <row r="91" spans="1:35" ht="15.75" thickBot="1" x14ac:dyDescent="0.3">
      <c r="A91" s="226">
        <f t="shared" si="14"/>
        <v>90</v>
      </c>
      <c r="B91" s="210">
        <v>3</v>
      </c>
      <c r="C91" s="210">
        <v>5</v>
      </c>
      <c r="D91" s="210">
        <v>4</v>
      </c>
      <c r="E91" s="210"/>
      <c r="F91" s="210"/>
      <c r="G91" s="210"/>
      <c r="H91" s="196">
        <f t="shared" si="15"/>
        <v>4</v>
      </c>
      <c r="I91" s="210">
        <v>6</v>
      </c>
      <c r="J91" s="210">
        <v>8</v>
      </c>
      <c r="K91" s="212">
        <f t="shared" si="17"/>
        <v>7</v>
      </c>
      <c r="L91" s="197">
        <f>AVERAGE(H91,K91)</f>
        <v>5.5</v>
      </c>
      <c r="M91" s="209">
        <v>4</v>
      </c>
      <c r="N91" s="209">
        <v>6</v>
      </c>
      <c r="O91" s="211">
        <f t="shared" si="12"/>
        <v>4</v>
      </c>
      <c r="P91" s="210">
        <v>4</v>
      </c>
      <c r="Q91" s="210"/>
      <c r="R91" s="209">
        <v>4</v>
      </c>
      <c r="S91" s="210"/>
      <c r="T91" s="212">
        <f t="shared" si="16"/>
        <v>4</v>
      </c>
      <c r="U91" s="197">
        <f t="shared" si="13"/>
        <v>4</v>
      </c>
      <c r="V91" s="209">
        <v>7</v>
      </c>
      <c r="W91" s="210">
        <v>5</v>
      </c>
      <c r="X91" s="209">
        <v>6</v>
      </c>
      <c r="Y91" s="213">
        <f t="shared" si="9"/>
        <v>5.5</v>
      </c>
    </row>
    <row r="92" spans="1:35" x14ac:dyDescent="0.25">
      <c r="A92" s="225">
        <f t="shared" si="14"/>
        <v>91</v>
      </c>
      <c r="B92" s="7">
        <v>5</v>
      </c>
      <c r="C92" s="7">
        <v>6</v>
      </c>
      <c r="D92" s="7">
        <v>6</v>
      </c>
      <c r="H92" s="87">
        <f t="shared" si="15"/>
        <v>5.666666666666667</v>
      </c>
      <c r="I92" s="7">
        <v>6</v>
      </c>
      <c r="J92" s="7">
        <v>6</v>
      </c>
      <c r="K92" s="93">
        <f t="shared" si="17"/>
        <v>6</v>
      </c>
      <c r="L92" s="86">
        <f t="shared" ref="L92:L103" si="19">AVERAGE(H92,K92)</f>
        <v>5.8333333333333339</v>
      </c>
      <c r="M92" s="7">
        <v>4</v>
      </c>
      <c r="O92" s="83">
        <f t="shared" si="12"/>
        <v>4</v>
      </c>
      <c r="P92" s="7">
        <v>5</v>
      </c>
      <c r="R92" s="7">
        <v>5</v>
      </c>
      <c r="T92" s="93">
        <f t="shared" si="16"/>
        <v>5</v>
      </c>
      <c r="U92" s="86">
        <f t="shared" si="13"/>
        <v>4.5</v>
      </c>
      <c r="V92" s="7">
        <v>7</v>
      </c>
      <c r="Y92" s="85">
        <f t="shared" si="9"/>
        <v>5.7777777777777786</v>
      </c>
    </row>
    <row r="93" spans="1:35" x14ac:dyDescent="0.25">
      <c r="A93" s="225">
        <f t="shared" si="14"/>
        <v>92</v>
      </c>
      <c r="B93" s="7">
        <v>5</v>
      </c>
      <c r="C93" s="7">
        <v>6</v>
      </c>
      <c r="D93" s="7">
        <v>5</v>
      </c>
      <c r="H93" s="87">
        <f t="shared" si="15"/>
        <v>5.333333333333333</v>
      </c>
      <c r="I93" s="7">
        <v>6</v>
      </c>
      <c r="J93" s="7">
        <v>6</v>
      </c>
      <c r="K93" s="93">
        <f t="shared" si="17"/>
        <v>6</v>
      </c>
      <c r="L93" s="86">
        <f t="shared" si="19"/>
        <v>5.6666666666666661</v>
      </c>
      <c r="M93" s="7">
        <v>4</v>
      </c>
      <c r="O93" s="83">
        <f t="shared" si="12"/>
        <v>4</v>
      </c>
      <c r="P93" s="7">
        <v>4</v>
      </c>
      <c r="R93" s="7">
        <v>5</v>
      </c>
      <c r="T93" s="93">
        <f t="shared" si="16"/>
        <v>4.5</v>
      </c>
      <c r="U93" s="86">
        <f t="shared" si="13"/>
        <v>4.25</v>
      </c>
      <c r="V93" s="7">
        <v>6</v>
      </c>
      <c r="Y93" s="85">
        <f t="shared" si="9"/>
        <v>5.3055555555555554</v>
      </c>
    </row>
    <row r="94" spans="1:35" x14ac:dyDescent="0.25">
      <c r="A94" s="224">
        <f t="shared" si="14"/>
        <v>93</v>
      </c>
      <c r="B94" s="7">
        <v>5</v>
      </c>
      <c r="C94" s="7">
        <v>4</v>
      </c>
      <c r="H94" s="87">
        <f t="shared" si="15"/>
        <v>4.5</v>
      </c>
      <c r="I94" s="7">
        <v>6</v>
      </c>
      <c r="J94" s="7">
        <v>6</v>
      </c>
      <c r="K94" s="93">
        <f t="shared" si="17"/>
        <v>6</v>
      </c>
      <c r="L94" s="86">
        <f t="shared" si="19"/>
        <v>5.25</v>
      </c>
      <c r="M94" s="7">
        <v>3</v>
      </c>
      <c r="O94" s="83">
        <f t="shared" si="12"/>
        <v>3</v>
      </c>
      <c r="P94" s="7">
        <v>5</v>
      </c>
      <c r="R94" s="7">
        <v>4</v>
      </c>
      <c r="T94" s="93">
        <f t="shared" si="16"/>
        <v>4.5</v>
      </c>
      <c r="U94" s="86">
        <f t="shared" si="13"/>
        <v>3.75</v>
      </c>
      <c r="V94" s="7">
        <v>7</v>
      </c>
      <c r="Y94" s="85">
        <f t="shared" si="9"/>
        <v>5.333333333333333</v>
      </c>
    </row>
    <row r="95" spans="1:35" x14ac:dyDescent="0.25">
      <c r="A95" s="225">
        <f t="shared" si="14"/>
        <v>94</v>
      </c>
      <c r="B95" s="7">
        <v>6</v>
      </c>
      <c r="C95" s="7">
        <v>4</v>
      </c>
      <c r="H95" s="87">
        <f t="shared" si="15"/>
        <v>5</v>
      </c>
      <c r="I95" s="7">
        <v>6</v>
      </c>
      <c r="K95" s="93">
        <f t="shared" si="17"/>
        <v>6</v>
      </c>
      <c r="L95" s="86">
        <f t="shared" si="19"/>
        <v>5.5</v>
      </c>
      <c r="M95" s="7">
        <v>5</v>
      </c>
      <c r="O95" s="83">
        <f t="shared" si="12"/>
        <v>5</v>
      </c>
      <c r="P95" s="7">
        <v>5</v>
      </c>
      <c r="R95" s="7">
        <v>4</v>
      </c>
      <c r="T95" s="93">
        <f t="shared" si="16"/>
        <v>4.5</v>
      </c>
      <c r="U95" s="86">
        <f t="shared" si="13"/>
        <v>4.75</v>
      </c>
      <c r="V95" s="7">
        <v>6</v>
      </c>
      <c r="Y95" s="85">
        <f t="shared" si="9"/>
        <v>5.416666666666667</v>
      </c>
    </row>
    <row r="96" spans="1:35" x14ac:dyDescent="0.25">
      <c r="A96" s="225">
        <f t="shared" si="14"/>
        <v>95</v>
      </c>
      <c r="B96" s="7">
        <v>5</v>
      </c>
      <c r="C96" s="7">
        <v>4</v>
      </c>
      <c r="D96">
        <v>5</v>
      </c>
      <c r="H96" s="87">
        <f t="shared" si="15"/>
        <v>4.666666666666667</v>
      </c>
      <c r="I96" s="7">
        <v>6</v>
      </c>
      <c r="J96">
        <v>7</v>
      </c>
      <c r="K96" s="93">
        <f t="shared" si="17"/>
        <v>6.5</v>
      </c>
      <c r="L96" s="86">
        <f t="shared" si="19"/>
        <v>5.5833333333333339</v>
      </c>
      <c r="M96" s="7">
        <v>6</v>
      </c>
      <c r="O96" s="83">
        <f t="shared" si="12"/>
        <v>6</v>
      </c>
      <c r="P96" s="7">
        <v>5</v>
      </c>
      <c r="R96" s="7">
        <v>5</v>
      </c>
      <c r="T96" s="93">
        <f t="shared" si="16"/>
        <v>5</v>
      </c>
      <c r="U96" s="86">
        <f t="shared" si="13"/>
        <v>5.5</v>
      </c>
      <c r="V96" s="7">
        <v>6</v>
      </c>
      <c r="Y96" s="85">
        <f t="shared" si="9"/>
        <v>5.6944444444444455</v>
      </c>
    </row>
    <row r="97" spans="1:25" x14ac:dyDescent="0.25">
      <c r="A97" s="224">
        <f t="shared" si="14"/>
        <v>96</v>
      </c>
      <c r="B97" s="7">
        <v>5</v>
      </c>
      <c r="C97" s="7">
        <v>5</v>
      </c>
      <c r="D97">
        <v>7</v>
      </c>
      <c r="H97" s="87">
        <f t="shared" si="15"/>
        <v>5.666666666666667</v>
      </c>
      <c r="I97" s="7">
        <v>6</v>
      </c>
      <c r="J97">
        <v>6</v>
      </c>
      <c r="K97" s="93">
        <f t="shared" si="17"/>
        <v>6</v>
      </c>
      <c r="L97" s="86">
        <f t="shared" si="19"/>
        <v>5.8333333333333339</v>
      </c>
      <c r="M97" s="7">
        <v>6</v>
      </c>
      <c r="O97" s="83">
        <f t="shared" si="12"/>
        <v>6</v>
      </c>
      <c r="P97" s="7">
        <v>5</v>
      </c>
      <c r="R97" s="7">
        <v>5</v>
      </c>
      <c r="T97" s="93">
        <f t="shared" si="16"/>
        <v>5</v>
      </c>
      <c r="U97" s="86">
        <f t="shared" si="13"/>
        <v>5.5</v>
      </c>
      <c r="V97" s="7">
        <v>8</v>
      </c>
      <c r="Y97" s="85">
        <f t="shared" si="9"/>
        <v>6.4444444444444455</v>
      </c>
    </row>
    <row r="98" spans="1:25" x14ac:dyDescent="0.25">
      <c r="A98" s="225">
        <f t="shared" si="14"/>
        <v>97</v>
      </c>
      <c r="B98" s="7">
        <v>6</v>
      </c>
      <c r="C98" s="7">
        <v>8</v>
      </c>
      <c r="D98">
        <v>6</v>
      </c>
      <c r="H98" s="87">
        <f t="shared" si="15"/>
        <v>6.666666666666667</v>
      </c>
      <c r="I98" s="7">
        <v>8</v>
      </c>
      <c r="J98">
        <v>8</v>
      </c>
      <c r="K98" s="93">
        <f t="shared" si="17"/>
        <v>8</v>
      </c>
      <c r="L98" s="86">
        <f t="shared" si="19"/>
        <v>7.3333333333333339</v>
      </c>
      <c r="M98" s="7">
        <v>6</v>
      </c>
      <c r="O98" s="83">
        <f t="shared" si="12"/>
        <v>6</v>
      </c>
      <c r="P98" s="7">
        <v>6</v>
      </c>
      <c r="R98" s="7">
        <v>6</v>
      </c>
      <c r="T98" s="93">
        <f t="shared" si="16"/>
        <v>6</v>
      </c>
      <c r="U98" s="86">
        <f t="shared" si="13"/>
        <v>6</v>
      </c>
      <c r="V98" s="7">
        <v>7</v>
      </c>
      <c r="Y98" s="85">
        <f t="shared" ref="Y98:Y103" si="20">AVERAGE(L98,U98,V98:X98)</f>
        <v>6.7777777777777786</v>
      </c>
    </row>
    <row r="99" spans="1:25" x14ac:dyDescent="0.25">
      <c r="A99" s="225">
        <f t="shared" si="14"/>
        <v>98</v>
      </c>
      <c r="B99" s="7">
        <v>5</v>
      </c>
      <c r="C99" s="7">
        <v>7</v>
      </c>
      <c r="D99">
        <v>7</v>
      </c>
      <c r="H99" s="87">
        <f t="shared" si="15"/>
        <v>6.333333333333333</v>
      </c>
      <c r="I99" s="7">
        <v>8</v>
      </c>
      <c r="J99">
        <v>8</v>
      </c>
      <c r="K99" s="93">
        <f t="shared" si="17"/>
        <v>8</v>
      </c>
      <c r="L99" s="86">
        <f t="shared" si="19"/>
        <v>7.1666666666666661</v>
      </c>
      <c r="M99" s="7">
        <v>5</v>
      </c>
      <c r="O99" s="83">
        <f t="shared" si="12"/>
        <v>5</v>
      </c>
      <c r="P99" s="7">
        <v>7</v>
      </c>
      <c r="R99" s="7">
        <v>6</v>
      </c>
      <c r="T99" s="93">
        <f t="shared" si="16"/>
        <v>6.5</v>
      </c>
      <c r="U99" s="86">
        <f t="shared" si="13"/>
        <v>5.75</v>
      </c>
      <c r="V99" s="7">
        <v>7</v>
      </c>
      <c r="Y99" s="85">
        <f t="shared" si="20"/>
        <v>6.6388888888888884</v>
      </c>
    </row>
    <row r="100" spans="1:25" x14ac:dyDescent="0.25">
      <c r="A100" s="225">
        <f t="shared" si="14"/>
        <v>99</v>
      </c>
      <c r="B100" s="7">
        <v>2</v>
      </c>
      <c r="C100" s="7">
        <v>2</v>
      </c>
      <c r="D100">
        <v>4</v>
      </c>
      <c r="H100" s="87">
        <f t="shared" si="15"/>
        <v>2.6666666666666665</v>
      </c>
      <c r="I100" s="7">
        <v>3</v>
      </c>
      <c r="J100">
        <v>4</v>
      </c>
      <c r="K100" s="93">
        <f t="shared" si="17"/>
        <v>3.5</v>
      </c>
      <c r="L100" s="86">
        <f t="shared" si="19"/>
        <v>3.083333333333333</v>
      </c>
      <c r="M100" s="7">
        <v>3</v>
      </c>
      <c r="O100" s="83">
        <f t="shared" si="12"/>
        <v>3</v>
      </c>
      <c r="P100" s="7">
        <v>3</v>
      </c>
      <c r="R100" s="7">
        <v>3</v>
      </c>
      <c r="T100" s="93">
        <f t="shared" si="16"/>
        <v>3</v>
      </c>
      <c r="U100" s="86">
        <f t="shared" si="13"/>
        <v>3</v>
      </c>
      <c r="V100" s="7">
        <v>1</v>
      </c>
      <c r="Y100" s="85">
        <f t="shared" si="20"/>
        <v>2.3611111111111112</v>
      </c>
    </row>
    <row r="101" spans="1:25" x14ac:dyDescent="0.25">
      <c r="A101" s="224">
        <f t="shared" si="14"/>
        <v>100</v>
      </c>
      <c r="B101" s="7">
        <v>5</v>
      </c>
      <c r="C101" s="7">
        <v>5</v>
      </c>
      <c r="D101">
        <v>5</v>
      </c>
      <c r="H101" s="87">
        <f t="shared" si="15"/>
        <v>5</v>
      </c>
      <c r="I101" s="7">
        <v>7</v>
      </c>
      <c r="J101">
        <v>7</v>
      </c>
      <c r="K101" s="93">
        <f t="shared" si="17"/>
        <v>7</v>
      </c>
      <c r="L101" s="86">
        <f t="shared" si="19"/>
        <v>6</v>
      </c>
      <c r="M101" s="7">
        <v>5</v>
      </c>
      <c r="O101" s="83">
        <f t="shared" si="12"/>
        <v>5</v>
      </c>
      <c r="P101" s="7">
        <v>5</v>
      </c>
      <c r="R101" s="7">
        <v>5</v>
      </c>
      <c r="T101" s="93">
        <f t="shared" si="16"/>
        <v>5</v>
      </c>
      <c r="U101" s="86">
        <f t="shared" si="13"/>
        <v>5</v>
      </c>
      <c r="V101" s="7">
        <v>7</v>
      </c>
      <c r="Y101" s="85">
        <f t="shared" si="20"/>
        <v>6</v>
      </c>
    </row>
    <row r="102" spans="1:25" x14ac:dyDescent="0.25">
      <c r="A102" s="225">
        <f t="shared" si="14"/>
        <v>101</v>
      </c>
      <c r="B102" s="7">
        <v>5</v>
      </c>
      <c r="C102" s="7">
        <v>7</v>
      </c>
      <c r="D102">
        <v>7</v>
      </c>
      <c r="H102" s="87">
        <f t="shared" si="15"/>
        <v>6.333333333333333</v>
      </c>
      <c r="I102" s="7">
        <v>6</v>
      </c>
      <c r="J102">
        <v>6</v>
      </c>
      <c r="K102" s="93">
        <f t="shared" si="17"/>
        <v>6</v>
      </c>
      <c r="L102" s="86">
        <f t="shared" si="19"/>
        <v>6.1666666666666661</v>
      </c>
      <c r="M102" s="7">
        <v>4</v>
      </c>
      <c r="O102" s="83">
        <f t="shared" si="12"/>
        <v>4</v>
      </c>
      <c r="P102" s="7">
        <v>5</v>
      </c>
      <c r="R102" s="7">
        <v>5</v>
      </c>
      <c r="T102" s="93">
        <f t="shared" si="16"/>
        <v>5</v>
      </c>
      <c r="U102" s="86">
        <f t="shared" si="13"/>
        <v>4.5</v>
      </c>
      <c r="V102" s="7">
        <v>7</v>
      </c>
      <c r="Y102" s="85">
        <f t="shared" si="20"/>
        <v>5.8888888888888884</v>
      </c>
    </row>
    <row r="103" spans="1:25" x14ac:dyDescent="0.25">
      <c r="A103" s="224">
        <f t="shared" si="14"/>
        <v>102</v>
      </c>
      <c r="B103" s="7">
        <v>5</v>
      </c>
      <c r="C103" s="7">
        <v>5</v>
      </c>
      <c r="D103">
        <v>6</v>
      </c>
      <c r="H103" s="87">
        <f t="shared" si="15"/>
        <v>5.333333333333333</v>
      </c>
      <c r="I103" s="7">
        <v>6</v>
      </c>
      <c r="J103">
        <v>6</v>
      </c>
      <c r="K103" s="93">
        <f t="shared" si="17"/>
        <v>6</v>
      </c>
      <c r="L103" s="86">
        <f t="shared" si="19"/>
        <v>5.6666666666666661</v>
      </c>
      <c r="M103" s="7">
        <v>6</v>
      </c>
      <c r="O103" s="83">
        <f t="shared" si="12"/>
        <v>6</v>
      </c>
      <c r="P103" s="7">
        <v>5</v>
      </c>
      <c r="R103" s="7">
        <v>5</v>
      </c>
      <c r="T103" s="93">
        <f t="shared" si="16"/>
        <v>5</v>
      </c>
      <c r="U103" s="86">
        <f t="shared" si="13"/>
        <v>5.5</v>
      </c>
      <c r="V103" s="7">
        <v>8</v>
      </c>
      <c r="Y103" s="85">
        <f t="shared" si="20"/>
        <v>6.3888888888888884</v>
      </c>
    </row>
    <row r="104" spans="1:25" x14ac:dyDescent="0.25">
      <c r="A104" s="8"/>
      <c r="B104" s="12" t="s">
        <v>0</v>
      </c>
      <c r="C104" s="12" t="s">
        <v>1</v>
      </c>
      <c r="D104" s="12" t="s">
        <v>2</v>
      </c>
      <c r="E104" s="12" t="s">
        <v>132</v>
      </c>
      <c r="F104" s="12" t="s">
        <v>13</v>
      </c>
      <c r="G104" s="12" t="s">
        <v>134</v>
      </c>
      <c r="H104" s="58" t="s">
        <v>95</v>
      </c>
      <c r="I104" s="12" t="s">
        <v>5</v>
      </c>
      <c r="J104" s="12" t="s">
        <v>10</v>
      </c>
      <c r="K104" s="58" t="s">
        <v>5</v>
      </c>
      <c r="L104" s="58" t="s">
        <v>94</v>
      </c>
      <c r="M104" s="12" t="s">
        <v>3</v>
      </c>
      <c r="N104" s="12" t="s">
        <v>138</v>
      </c>
      <c r="O104" s="12" t="s">
        <v>97</v>
      </c>
      <c r="P104" s="12" t="s">
        <v>4</v>
      </c>
      <c r="Q104" s="12" t="s">
        <v>136</v>
      </c>
      <c r="R104" s="12" t="s">
        <v>9</v>
      </c>
      <c r="S104" s="12" t="s">
        <v>137</v>
      </c>
      <c r="T104" s="12" t="s">
        <v>99</v>
      </c>
      <c r="U104" s="58" t="s">
        <v>93</v>
      </c>
      <c r="V104" s="12" t="s">
        <v>111</v>
      </c>
      <c r="W104" s="12" t="s">
        <v>7</v>
      </c>
      <c r="X104" s="12" t="s">
        <v>8</v>
      </c>
      <c r="Y104" s="57" t="s">
        <v>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3"/>
  <sheetViews>
    <sheetView zoomScaleNormal="100" workbookViewId="0"/>
  </sheetViews>
  <sheetFormatPr baseColWidth="10" defaultRowHeight="15" x14ac:dyDescent="0.25"/>
  <cols>
    <col min="1" max="5" width="5.7109375" customWidth="1"/>
    <col min="6" max="6" width="5.7109375" style="50" customWidth="1"/>
    <col min="7" max="20" width="5.7109375" customWidth="1"/>
    <col min="21" max="21" width="5.7109375" style="50" customWidth="1"/>
    <col min="22" max="23" width="5.7109375" customWidth="1"/>
    <col min="24" max="24" width="5.7109375" style="69" customWidth="1"/>
    <col min="25" max="25" width="5.7109375" customWidth="1"/>
    <col min="26" max="27" width="5.7109375" style="69" customWidth="1"/>
    <col min="28" max="29" width="5.7109375" customWidth="1"/>
    <col min="30" max="30" width="5.7109375" style="17" customWidth="1"/>
    <col min="31" max="34" width="5.7109375" customWidth="1"/>
    <col min="35" max="35" width="5.85546875" customWidth="1"/>
    <col min="36" max="36" width="6.140625" customWidth="1"/>
  </cols>
  <sheetData>
    <row r="1" spans="1:31" x14ac:dyDescent="0.25">
      <c r="A1" s="14"/>
      <c r="B1" s="12" t="s">
        <v>0</v>
      </c>
      <c r="C1" s="12" t="s">
        <v>110</v>
      </c>
      <c r="D1" s="12" t="s">
        <v>1</v>
      </c>
      <c r="E1" s="12" t="s">
        <v>2</v>
      </c>
      <c r="F1" s="16" t="s">
        <v>13</v>
      </c>
      <c r="G1" s="24" t="s">
        <v>12</v>
      </c>
      <c r="H1" s="67" t="s">
        <v>95</v>
      </c>
      <c r="I1" s="12" t="s">
        <v>5</v>
      </c>
      <c r="J1" s="12" t="s">
        <v>11</v>
      </c>
      <c r="K1" s="58" t="s">
        <v>5</v>
      </c>
      <c r="L1" s="58" t="s">
        <v>94</v>
      </c>
      <c r="M1" s="12" t="s">
        <v>3</v>
      </c>
      <c r="N1" s="12" t="s">
        <v>97</v>
      </c>
      <c r="O1" s="12" t="s">
        <v>4</v>
      </c>
      <c r="P1" s="24" t="s">
        <v>112</v>
      </c>
      <c r="Q1" s="16" t="s">
        <v>14</v>
      </c>
      <c r="R1" s="15" t="s">
        <v>9</v>
      </c>
      <c r="S1" s="16" t="s">
        <v>15</v>
      </c>
      <c r="T1" s="12" t="s">
        <v>99</v>
      </c>
      <c r="U1" s="67" t="s">
        <v>93</v>
      </c>
      <c r="V1" s="12" t="s">
        <v>111</v>
      </c>
      <c r="W1" s="24" t="s">
        <v>7</v>
      </c>
      <c r="X1" s="25" t="s">
        <v>8</v>
      </c>
      <c r="Y1" s="57" t="s">
        <v>42</v>
      </c>
    </row>
    <row r="2" spans="1:31" x14ac:dyDescent="0.25">
      <c r="A2" s="227">
        <v>1</v>
      </c>
      <c r="B2" s="5">
        <v>6</v>
      </c>
      <c r="C2" s="5">
        <v>6</v>
      </c>
      <c r="D2" s="5">
        <v>5</v>
      </c>
      <c r="E2" s="5">
        <v>5</v>
      </c>
      <c r="F2" s="5"/>
      <c r="G2" s="7">
        <v>6</v>
      </c>
      <c r="H2" s="87">
        <f>AVERAGE(B2:G2)</f>
        <v>5.6</v>
      </c>
      <c r="I2" s="5">
        <v>6</v>
      </c>
      <c r="J2" s="5">
        <v>7</v>
      </c>
      <c r="K2" s="93">
        <f>AVERAGE(I2:J2)</f>
        <v>6.5</v>
      </c>
      <c r="L2" s="86">
        <f>AVERAGE(H2,K2)</f>
        <v>6.05</v>
      </c>
      <c r="M2" s="5">
        <v>5</v>
      </c>
      <c r="N2" s="93">
        <f>AVERAGE(M2)</f>
        <v>5</v>
      </c>
      <c r="O2" s="69"/>
      <c r="P2" s="68"/>
      <c r="Q2" s="68"/>
      <c r="R2" s="68">
        <v>6</v>
      </c>
      <c r="S2" s="68">
        <v>8</v>
      </c>
      <c r="T2" s="93">
        <f>AVERAGE(P2:S2)</f>
        <v>7</v>
      </c>
      <c r="U2" s="86">
        <f t="shared" ref="U2:U33" si="0">AVERAGE(N2,T2)</f>
        <v>6</v>
      </c>
      <c r="V2" s="5">
        <v>8</v>
      </c>
      <c r="W2" s="5"/>
      <c r="X2" s="5"/>
      <c r="Y2" s="85">
        <f t="shared" ref="Y2:Y33" si="1">AVERAGE(L2,U2,V2:X2)</f>
        <v>6.6833333333333336</v>
      </c>
      <c r="AA2" s="19" t="s">
        <v>51</v>
      </c>
      <c r="AB2" s="4"/>
      <c r="AC2" s="4"/>
      <c r="AD2" s="4"/>
      <c r="AE2" s="1"/>
    </row>
    <row r="3" spans="1:31" x14ac:dyDescent="0.25">
      <c r="A3" s="207">
        <f>A2+1</f>
        <v>2</v>
      </c>
      <c r="B3">
        <v>5</v>
      </c>
      <c r="D3">
        <v>4</v>
      </c>
      <c r="E3">
        <v>5</v>
      </c>
      <c r="F3"/>
      <c r="G3">
        <v>5</v>
      </c>
      <c r="H3" s="87">
        <f t="shared" ref="H3:H66" si="2">AVERAGE(B3:G3)</f>
        <v>4.75</v>
      </c>
      <c r="I3">
        <v>5</v>
      </c>
      <c r="J3">
        <v>7</v>
      </c>
      <c r="K3" s="93">
        <f t="shared" ref="K3:K66" si="3">AVERAGE(I3:J3)</f>
        <v>6</v>
      </c>
      <c r="L3" s="86">
        <f t="shared" ref="L3:L66" si="4">AVERAGE(H3,K3)</f>
        <v>5.375</v>
      </c>
      <c r="M3">
        <v>4</v>
      </c>
      <c r="N3" s="93">
        <f t="shared" ref="N3:N66" si="5">AVERAGE(M3)</f>
        <v>4</v>
      </c>
      <c r="O3" s="69"/>
      <c r="P3" s="69"/>
      <c r="Q3" s="69"/>
      <c r="R3" s="69">
        <v>5</v>
      </c>
      <c r="S3" s="69">
        <v>7</v>
      </c>
      <c r="T3" s="93">
        <f t="shared" ref="T3:T66" si="6">AVERAGE(P3:S3)</f>
        <v>6</v>
      </c>
      <c r="U3" s="86">
        <f t="shared" si="0"/>
        <v>5</v>
      </c>
      <c r="V3">
        <v>7</v>
      </c>
      <c r="X3"/>
      <c r="Y3" s="85">
        <f t="shared" si="1"/>
        <v>5.791666666666667</v>
      </c>
      <c r="AA3" s="2"/>
      <c r="AB3" s="5"/>
      <c r="AC3" s="5"/>
      <c r="AD3" s="5"/>
      <c r="AE3" s="3"/>
    </row>
    <row r="4" spans="1:31" x14ac:dyDescent="0.25">
      <c r="A4" s="207">
        <f t="shared" ref="A4:A67" si="7">A3+1</f>
        <v>3</v>
      </c>
      <c r="B4">
        <v>8</v>
      </c>
      <c r="D4">
        <v>6</v>
      </c>
      <c r="E4">
        <v>7</v>
      </c>
      <c r="F4"/>
      <c r="G4">
        <v>7</v>
      </c>
      <c r="H4" s="87">
        <f t="shared" si="2"/>
        <v>7</v>
      </c>
      <c r="I4">
        <v>8</v>
      </c>
      <c r="J4">
        <v>7</v>
      </c>
      <c r="K4" s="93">
        <f t="shared" si="3"/>
        <v>7.5</v>
      </c>
      <c r="L4" s="86">
        <f t="shared" si="4"/>
        <v>7.25</v>
      </c>
      <c r="M4">
        <v>7</v>
      </c>
      <c r="N4" s="93">
        <f t="shared" si="5"/>
        <v>7</v>
      </c>
      <c r="O4" s="69"/>
      <c r="P4" s="69">
        <v>7</v>
      </c>
      <c r="Q4" s="69">
        <v>6</v>
      </c>
      <c r="R4" s="69"/>
      <c r="S4" s="69"/>
      <c r="T4" s="93">
        <f t="shared" si="6"/>
        <v>6.5</v>
      </c>
      <c r="U4" s="86">
        <f t="shared" si="0"/>
        <v>6.75</v>
      </c>
      <c r="V4">
        <v>8</v>
      </c>
      <c r="X4"/>
      <c r="Y4" s="85">
        <f t="shared" si="1"/>
        <v>7.333333333333333</v>
      </c>
      <c r="AA4" s="20"/>
      <c r="AB4" s="5" t="s">
        <v>38</v>
      </c>
      <c r="AC4" s="5"/>
      <c r="AD4" s="5"/>
      <c r="AE4" s="3">
        <v>5</v>
      </c>
    </row>
    <row r="5" spans="1:31" x14ac:dyDescent="0.25">
      <c r="A5" s="208">
        <f t="shared" si="7"/>
        <v>4</v>
      </c>
      <c r="B5">
        <v>8</v>
      </c>
      <c r="D5">
        <v>7</v>
      </c>
      <c r="E5">
        <v>8</v>
      </c>
      <c r="F5"/>
      <c r="H5" s="87">
        <f t="shared" si="2"/>
        <v>7.666666666666667</v>
      </c>
      <c r="I5">
        <v>8</v>
      </c>
      <c r="J5">
        <v>8</v>
      </c>
      <c r="K5" s="93">
        <f t="shared" si="3"/>
        <v>8</v>
      </c>
      <c r="L5" s="86">
        <f t="shared" si="4"/>
        <v>7.8333333333333339</v>
      </c>
      <c r="M5">
        <v>9</v>
      </c>
      <c r="N5" s="93">
        <f t="shared" si="5"/>
        <v>9</v>
      </c>
      <c r="O5" s="69"/>
      <c r="P5" s="69">
        <v>9</v>
      </c>
      <c r="Q5" s="69">
        <v>8</v>
      </c>
      <c r="R5" s="69"/>
      <c r="S5" s="69"/>
      <c r="T5" s="93">
        <f t="shared" si="6"/>
        <v>8.5</v>
      </c>
      <c r="U5" s="86">
        <f t="shared" si="0"/>
        <v>8.75</v>
      </c>
      <c r="V5">
        <v>9</v>
      </c>
      <c r="X5"/>
      <c r="Y5" s="85">
        <f t="shared" si="1"/>
        <v>8.5277777777777786</v>
      </c>
      <c r="AA5" s="21"/>
      <c r="AB5" s="5" t="s">
        <v>35</v>
      </c>
      <c r="AC5" s="5"/>
      <c r="AD5" s="5"/>
      <c r="AE5" s="3">
        <v>3</v>
      </c>
    </row>
    <row r="6" spans="1:31" x14ac:dyDescent="0.25">
      <c r="A6" s="206">
        <f t="shared" si="7"/>
        <v>5</v>
      </c>
      <c r="B6">
        <v>7</v>
      </c>
      <c r="C6">
        <v>7</v>
      </c>
      <c r="D6">
        <v>6</v>
      </c>
      <c r="E6">
        <v>7</v>
      </c>
      <c r="F6"/>
      <c r="G6">
        <v>7</v>
      </c>
      <c r="H6" s="87">
        <f t="shared" si="2"/>
        <v>6.8</v>
      </c>
      <c r="I6">
        <v>7</v>
      </c>
      <c r="J6">
        <v>7</v>
      </c>
      <c r="K6" s="93">
        <f t="shared" si="3"/>
        <v>7</v>
      </c>
      <c r="L6" s="86">
        <f t="shared" si="4"/>
        <v>6.9</v>
      </c>
      <c r="M6">
        <v>5</v>
      </c>
      <c r="N6" s="93">
        <f t="shared" si="5"/>
        <v>5</v>
      </c>
      <c r="O6" s="69"/>
      <c r="P6" s="69"/>
      <c r="Q6" s="69"/>
      <c r="R6" s="69"/>
      <c r="S6" s="69">
        <v>7</v>
      </c>
      <c r="T6" s="93">
        <f t="shared" si="6"/>
        <v>7</v>
      </c>
      <c r="U6" s="86">
        <f t="shared" si="0"/>
        <v>6</v>
      </c>
      <c r="V6">
        <v>8</v>
      </c>
      <c r="W6">
        <v>7</v>
      </c>
      <c r="X6"/>
      <c r="Y6" s="85">
        <f t="shared" si="1"/>
        <v>6.9749999999999996</v>
      </c>
      <c r="AA6" s="22"/>
      <c r="AB6" s="5" t="s">
        <v>36</v>
      </c>
      <c r="AC6" s="5"/>
      <c r="AD6" s="5"/>
      <c r="AE6" s="3">
        <v>43</v>
      </c>
    </row>
    <row r="7" spans="1:31" x14ac:dyDescent="0.25">
      <c r="A7" s="206">
        <f t="shared" si="7"/>
        <v>6</v>
      </c>
      <c r="B7">
        <v>4</v>
      </c>
      <c r="C7">
        <v>3</v>
      </c>
      <c r="D7">
        <v>1</v>
      </c>
      <c r="E7">
        <v>1</v>
      </c>
      <c r="F7">
        <v>1</v>
      </c>
      <c r="G7">
        <v>1</v>
      </c>
      <c r="H7" s="87">
        <f t="shared" si="2"/>
        <v>1.8333333333333333</v>
      </c>
      <c r="I7">
        <v>3</v>
      </c>
      <c r="J7">
        <v>6</v>
      </c>
      <c r="K7" s="93">
        <f t="shared" si="3"/>
        <v>4.5</v>
      </c>
      <c r="L7" s="86">
        <f t="shared" si="4"/>
        <v>3.1666666666666665</v>
      </c>
      <c r="M7">
        <v>1</v>
      </c>
      <c r="N7" s="93">
        <f t="shared" si="5"/>
        <v>1</v>
      </c>
      <c r="O7" s="69"/>
      <c r="P7" s="69"/>
      <c r="Q7" s="69">
        <v>3</v>
      </c>
      <c r="R7" s="69"/>
      <c r="S7" s="69"/>
      <c r="T7" s="93">
        <f t="shared" si="6"/>
        <v>3</v>
      </c>
      <c r="U7" s="86">
        <f t="shared" si="0"/>
        <v>2</v>
      </c>
      <c r="V7">
        <v>6</v>
      </c>
      <c r="X7"/>
      <c r="Y7" s="85">
        <f t="shared" si="1"/>
        <v>3.7222222222222219</v>
      </c>
      <c r="AA7" s="23"/>
      <c r="AB7" s="5" t="s">
        <v>37</v>
      </c>
      <c r="AC7" s="5"/>
      <c r="AD7" s="5"/>
      <c r="AE7" s="3">
        <v>28</v>
      </c>
    </row>
    <row r="8" spans="1:31" x14ac:dyDescent="0.25">
      <c r="A8" s="214">
        <f t="shared" si="7"/>
        <v>7</v>
      </c>
      <c r="B8">
        <v>9</v>
      </c>
      <c r="C8">
        <v>7</v>
      </c>
      <c r="D8">
        <v>9</v>
      </c>
      <c r="E8">
        <v>10</v>
      </c>
      <c r="F8">
        <v>10</v>
      </c>
      <c r="H8" s="87">
        <f t="shared" si="2"/>
        <v>9</v>
      </c>
      <c r="I8">
        <v>9</v>
      </c>
      <c r="J8">
        <v>10</v>
      </c>
      <c r="K8" s="93">
        <f t="shared" si="3"/>
        <v>9.5</v>
      </c>
      <c r="L8" s="86">
        <f t="shared" si="4"/>
        <v>9.25</v>
      </c>
      <c r="M8">
        <v>6</v>
      </c>
      <c r="N8" s="93">
        <f t="shared" si="5"/>
        <v>6</v>
      </c>
      <c r="O8" s="69"/>
      <c r="P8" s="69">
        <v>8</v>
      </c>
      <c r="Q8" s="69">
        <v>8</v>
      </c>
      <c r="R8" s="69"/>
      <c r="S8" s="69"/>
      <c r="T8" s="93">
        <f t="shared" si="6"/>
        <v>8</v>
      </c>
      <c r="U8" s="86">
        <f t="shared" si="0"/>
        <v>7</v>
      </c>
      <c r="V8">
        <v>8</v>
      </c>
      <c r="X8"/>
      <c r="Y8" s="85">
        <f t="shared" si="1"/>
        <v>8.0833333333333339</v>
      </c>
      <c r="AA8" s="2"/>
      <c r="AB8" s="5"/>
      <c r="AC8" s="5"/>
      <c r="AD8" s="5"/>
      <c r="AE8" s="28">
        <f>SUM(AE4:AE7)</f>
        <v>79</v>
      </c>
    </row>
    <row r="9" spans="1:31" x14ac:dyDescent="0.25">
      <c r="A9" s="208">
        <f t="shared" si="7"/>
        <v>8</v>
      </c>
      <c r="B9">
        <v>8</v>
      </c>
      <c r="D9">
        <v>6</v>
      </c>
      <c r="E9">
        <v>7</v>
      </c>
      <c r="F9"/>
      <c r="H9" s="87">
        <f t="shared" si="2"/>
        <v>7</v>
      </c>
      <c r="I9">
        <v>9</v>
      </c>
      <c r="J9">
        <v>9</v>
      </c>
      <c r="K9" s="93">
        <f t="shared" si="3"/>
        <v>9</v>
      </c>
      <c r="L9" s="86">
        <f t="shared" si="4"/>
        <v>8</v>
      </c>
      <c r="M9">
        <v>6</v>
      </c>
      <c r="N9" s="93">
        <f t="shared" si="5"/>
        <v>6</v>
      </c>
      <c r="O9" s="69"/>
      <c r="P9" s="69">
        <v>7</v>
      </c>
      <c r="Q9" s="69">
        <v>7</v>
      </c>
      <c r="R9" s="69">
        <v>8</v>
      </c>
      <c r="S9" s="69"/>
      <c r="T9" s="93">
        <f t="shared" si="6"/>
        <v>7.333333333333333</v>
      </c>
      <c r="U9" s="86">
        <f t="shared" si="0"/>
        <v>6.6666666666666661</v>
      </c>
      <c r="V9">
        <v>8</v>
      </c>
      <c r="X9"/>
      <c r="Y9" s="85">
        <f t="shared" si="1"/>
        <v>7.5555555555555545</v>
      </c>
      <c r="AA9" s="2"/>
      <c r="AB9" s="5"/>
      <c r="AC9" s="5"/>
      <c r="AD9" s="5"/>
      <c r="AE9" s="3"/>
    </row>
    <row r="10" spans="1:31" x14ac:dyDescent="0.25">
      <c r="A10" s="206">
        <f t="shared" si="7"/>
        <v>9</v>
      </c>
      <c r="B10">
        <v>7</v>
      </c>
      <c r="C10">
        <v>7</v>
      </c>
      <c r="D10">
        <v>6</v>
      </c>
      <c r="E10">
        <v>8</v>
      </c>
      <c r="F10">
        <v>7</v>
      </c>
      <c r="H10" s="87">
        <f t="shared" si="2"/>
        <v>7</v>
      </c>
      <c r="I10">
        <v>9</v>
      </c>
      <c r="J10">
        <v>7</v>
      </c>
      <c r="K10" s="93">
        <f t="shared" si="3"/>
        <v>8</v>
      </c>
      <c r="L10" s="86">
        <f t="shared" si="4"/>
        <v>7.5</v>
      </c>
      <c r="M10">
        <v>6</v>
      </c>
      <c r="N10" s="93">
        <f t="shared" si="5"/>
        <v>6</v>
      </c>
      <c r="O10" s="69"/>
      <c r="P10" s="69">
        <v>8</v>
      </c>
      <c r="Q10" s="69">
        <v>8</v>
      </c>
      <c r="R10" s="69"/>
      <c r="S10" s="69"/>
      <c r="T10" s="93">
        <f t="shared" si="6"/>
        <v>8</v>
      </c>
      <c r="U10" s="86">
        <f t="shared" si="0"/>
        <v>7</v>
      </c>
      <c r="V10">
        <v>8</v>
      </c>
      <c r="X10"/>
      <c r="Y10" s="85">
        <f t="shared" si="1"/>
        <v>7.5</v>
      </c>
      <c r="AA10" s="53"/>
      <c r="AB10" s="5" t="s">
        <v>39</v>
      </c>
      <c r="AC10" s="5"/>
      <c r="AD10" s="5"/>
      <c r="AE10" s="3"/>
    </row>
    <row r="11" spans="1:31" x14ac:dyDescent="0.25">
      <c r="A11" s="207">
        <f t="shared" si="7"/>
        <v>10</v>
      </c>
      <c r="B11">
        <v>10</v>
      </c>
      <c r="D11">
        <v>10</v>
      </c>
      <c r="E11">
        <v>10</v>
      </c>
      <c r="F11">
        <v>10</v>
      </c>
      <c r="H11" s="87">
        <f t="shared" si="2"/>
        <v>10</v>
      </c>
      <c r="I11">
        <v>10</v>
      </c>
      <c r="J11">
        <v>10</v>
      </c>
      <c r="K11" s="93">
        <f t="shared" si="3"/>
        <v>10</v>
      </c>
      <c r="L11" s="86">
        <f t="shared" si="4"/>
        <v>10</v>
      </c>
      <c r="M11" s="69">
        <v>10</v>
      </c>
      <c r="N11" s="93">
        <f t="shared" si="5"/>
        <v>10</v>
      </c>
      <c r="O11" s="69"/>
      <c r="P11" s="69">
        <v>10</v>
      </c>
      <c r="Q11" s="69">
        <v>10</v>
      </c>
      <c r="R11" s="69"/>
      <c r="S11" s="69"/>
      <c r="T11" s="93">
        <f t="shared" si="6"/>
        <v>10</v>
      </c>
      <c r="U11" s="86">
        <f t="shared" si="0"/>
        <v>10</v>
      </c>
      <c r="V11">
        <v>9</v>
      </c>
      <c r="X11"/>
      <c r="Y11" s="85">
        <f t="shared" si="1"/>
        <v>9.6666666666666661</v>
      </c>
      <c r="Z11" s="101"/>
      <c r="AA11"/>
      <c r="AD11"/>
      <c r="AE11" s="3"/>
    </row>
    <row r="12" spans="1:31" x14ac:dyDescent="0.25">
      <c r="A12" s="206">
        <f t="shared" si="7"/>
        <v>11</v>
      </c>
      <c r="B12">
        <v>8</v>
      </c>
      <c r="C12">
        <v>9</v>
      </c>
      <c r="D12">
        <v>8</v>
      </c>
      <c r="E12">
        <v>8</v>
      </c>
      <c r="F12"/>
      <c r="G12">
        <v>9</v>
      </c>
      <c r="H12" s="87">
        <f t="shared" si="2"/>
        <v>8.4</v>
      </c>
      <c r="I12">
        <v>8</v>
      </c>
      <c r="J12">
        <v>10</v>
      </c>
      <c r="K12" s="93">
        <f t="shared" si="3"/>
        <v>9</v>
      </c>
      <c r="L12" s="86">
        <f t="shared" si="4"/>
        <v>8.6999999999999993</v>
      </c>
      <c r="M12">
        <v>7</v>
      </c>
      <c r="N12" s="93">
        <f t="shared" si="5"/>
        <v>7</v>
      </c>
      <c r="O12" s="69"/>
      <c r="P12" s="69">
        <v>8</v>
      </c>
      <c r="Q12" s="69">
        <v>9</v>
      </c>
      <c r="R12" s="69"/>
      <c r="S12" s="69"/>
      <c r="T12" s="93">
        <f t="shared" si="6"/>
        <v>8.5</v>
      </c>
      <c r="U12" s="86">
        <f t="shared" si="0"/>
        <v>7.75</v>
      </c>
      <c r="V12">
        <v>9</v>
      </c>
      <c r="X12"/>
      <c r="Y12" s="85">
        <f t="shared" si="1"/>
        <v>8.4833333333333325</v>
      </c>
      <c r="AA12" s="10" t="s">
        <v>0</v>
      </c>
      <c r="AB12" t="s">
        <v>43</v>
      </c>
      <c r="AD12"/>
      <c r="AE12" s="3"/>
    </row>
    <row r="13" spans="1:31" x14ac:dyDescent="0.25">
      <c r="A13" s="206">
        <f t="shared" si="7"/>
        <v>12</v>
      </c>
      <c r="B13">
        <v>9</v>
      </c>
      <c r="C13">
        <v>9</v>
      </c>
      <c r="D13">
        <v>8</v>
      </c>
      <c r="E13">
        <v>9</v>
      </c>
      <c r="F13"/>
      <c r="G13">
        <v>9</v>
      </c>
      <c r="H13" s="87">
        <f t="shared" si="2"/>
        <v>8.8000000000000007</v>
      </c>
      <c r="I13">
        <v>8</v>
      </c>
      <c r="J13">
        <v>8</v>
      </c>
      <c r="K13" s="93">
        <f t="shared" si="3"/>
        <v>8</v>
      </c>
      <c r="L13" s="86">
        <f t="shared" si="4"/>
        <v>8.4</v>
      </c>
      <c r="M13">
        <v>7</v>
      </c>
      <c r="N13" s="93">
        <f t="shared" si="5"/>
        <v>7</v>
      </c>
      <c r="O13" s="69"/>
      <c r="P13" s="69">
        <v>7</v>
      </c>
      <c r="Q13" s="69">
        <v>8</v>
      </c>
      <c r="R13" s="69"/>
      <c r="S13" s="69"/>
      <c r="T13" s="93">
        <f t="shared" si="6"/>
        <v>7.5</v>
      </c>
      <c r="U13" s="86">
        <f t="shared" si="0"/>
        <v>7.25</v>
      </c>
      <c r="V13">
        <v>9</v>
      </c>
      <c r="X13"/>
      <c r="Y13" s="85">
        <f t="shared" si="1"/>
        <v>8.2166666666666668</v>
      </c>
      <c r="AA13" s="10" t="s">
        <v>110</v>
      </c>
      <c r="AB13" t="s">
        <v>107</v>
      </c>
      <c r="AD13"/>
      <c r="AE13" s="3"/>
    </row>
    <row r="14" spans="1:31" x14ac:dyDescent="0.25">
      <c r="A14" s="206">
        <f t="shared" si="7"/>
        <v>13</v>
      </c>
      <c r="B14">
        <v>7</v>
      </c>
      <c r="C14">
        <v>7</v>
      </c>
      <c r="D14">
        <v>5</v>
      </c>
      <c r="E14">
        <v>6</v>
      </c>
      <c r="F14"/>
      <c r="G14">
        <v>8</v>
      </c>
      <c r="H14" s="87">
        <f t="shared" si="2"/>
        <v>6.6</v>
      </c>
      <c r="I14">
        <v>8</v>
      </c>
      <c r="J14">
        <v>7</v>
      </c>
      <c r="K14" s="93">
        <f t="shared" si="3"/>
        <v>7.5</v>
      </c>
      <c r="L14" s="86">
        <f t="shared" si="4"/>
        <v>7.05</v>
      </c>
      <c r="M14">
        <v>6</v>
      </c>
      <c r="N14" s="93">
        <f t="shared" si="5"/>
        <v>6</v>
      </c>
      <c r="O14" s="69"/>
      <c r="P14" s="69"/>
      <c r="Q14" s="69">
        <v>6</v>
      </c>
      <c r="R14" s="69"/>
      <c r="S14" s="69"/>
      <c r="T14" s="93">
        <f t="shared" si="6"/>
        <v>6</v>
      </c>
      <c r="U14" s="86">
        <f t="shared" si="0"/>
        <v>6</v>
      </c>
      <c r="V14">
        <v>7</v>
      </c>
      <c r="W14">
        <v>5</v>
      </c>
      <c r="X14"/>
      <c r="Y14" s="85">
        <f t="shared" si="1"/>
        <v>6.2625000000000002</v>
      </c>
      <c r="AA14" s="10" t="s">
        <v>1</v>
      </c>
      <c r="AB14" t="s">
        <v>44</v>
      </c>
      <c r="AD14"/>
      <c r="AE14" s="3"/>
    </row>
    <row r="15" spans="1:31" x14ac:dyDescent="0.25">
      <c r="A15" s="208">
        <f t="shared" si="7"/>
        <v>14</v>
      </c>
      <c r="B15">
        <v>9</v>
      </c>
      <c r="D15">
        <v>9</v>
      </c>
      <c r="E15">
        <v>8</v>
      </c>
      <c r="F15"/>
      <c r="H15" s="87">
        <f t="shared" si="2"/>
        <v>8.6666666666666661</v>
      </c>
      <c r="I15">
        <v>9</v>
      </c>
      <c r="J15">
        <v>7</v>
      </c>
      <c r="K15" s="93">
        <f t="shared" si="3"/>
        <v>8</v>
      </c>
      <c r="L15" s="86">
        <f t="shared" si="4"/>
        <v>8.3333333333333321</v>
      </c>
      <c r="M15">
        <v>8</v>
      </c>
      <c r="N15" s="93">
        <f t="shared" si="5"/>
        <v>8</v>
      </c>
      <c r="O15" s="69"/>
      <c r="P15" s="69">
        <v>7</v>
      </c>
      <c r="Q15" s="69"/>
      <c r="R15" s="69"/>
      <c r="S15" s="69"/>
      <c r="T15" s="93">
        <f t="shared" si="6"/>
        <v>7</v>
      </c>
      <c r="U15" s="86">
        <f t="shared" si="0"/>
        <v>7.5</v>
      </c>
      <c r="V15">
        <v>7</v>
      </c>
      <c r="X15">
        <v>9</v>
      </c>
      <c r="Y15" s="85">
        <f t="shared" si="1"/>
        <v>7.958333333333333</v>
      </c>
      <c r="AA15" s="10" t="s">
        <v>2</v>
      </c>
      <c r="AB15" t="s">
        <v>52</v>
      </c>
      <c r="AD15"/>
      <c r="AE15" s="3"/>
    </row>
    <row r="16" spans="1:31" x14ac:dyDescent="0.25">
      <c r="A16" s="214">
        <f t="shared" si="7"/>
        <v>15</v>
      </c>
      <c r="B16">
        <v>6</v>
      </c>
      <c r="C16">
        <v>6</v>
      </c>
      <c r="D16">
        <v>5</v>
      </c>
      <c r="E16">
        <v>6</v>
      </c>
      <c r="F16"/>
      <c r="G16">
        <v>5</v>
      </c>
      <c r="H16" s="87">
        <f t="shared" si="2"/>
        <v>5.6</v>
      </c>
      <c r="I16">
        <v>5</v>
      </c>
      <c r="J16">
        <v>7</v>
      </c>
      <c r="K16" s="93">
        <f t="shared" si="3"/>
        <v>6</v>
      </c>
      <c r="L16" s="86">
        <f t="shared" si="4"/>
        <v>5.8</v>
      </c>
      <c r="M16">
        <v>5</v>
      </c>
      <c r="N16" s="93">
        <f t="shared" si="5"/>
        <v>5</v>
      </c>
      <c r="O16" s="69"/>
      <c r="P16" s="69"/>
      <c r="Q16" s="69"/>
      <c r="R16" s="69">
        <v>6</v>
      </c>
      <c r="S16" s="69">
        <v>7</v>
      </c>
      <c r="T16" s="93">
        <f t="shared" si="6"/>
        <v>6.5</v>
      </c>
      <c r="U16" s="86">
        <f t="shared" si="0"/>
        <v>5.75</v>
      </c>
      <c r="V16">
        <v>9</v>
      </c>
      <c r="X16"/>
      <c r="Y16" s="85">
        <f t="shared" si="1"/>
        <v>6.8500000000000005</v>
      </c>
      <c r="AA16" s="10" t="s">
        <v>13</v>
      </c>
      <c r="AB16" t="s">
        <v>57</v>
      </c>
      <c r="AD16"/>
      <c r="AE16" s="3"/>
    </row>
    <row r="17" spans="1:31" x14ac:dyDescent="0.25">
      <c r="A17" s="214">
        <f t="shared" si="7"/>
        <v>16</v>
      </c>
      <c r="B17">
        <v>9</v>
      </c>
      <c r="C17">
        <v>9</v>
      </c>
      <c r="D17">
        <v>9</v>
      </c>
      <c r="E17">
        <v>9</v>
      </c>
      <c r="F17"/>
      <c r="H17" s="87">
        <f t="shared" si="2"/>
        <v>9</v>
      </c>
      <c r="I17">
        <v>10</v>
      </c>
      <c r="J17">
        <v>10</v>
      </c>
      <c r="K17" s="93">
        <f t="shared" si="3"/>
        <v>10</v>
      </c>
      <c r="L17" s="86">
        <f t="shared" si="4"/>
        <v>9.5</v>
      </c>
      <c r="M17">
        <v>8</v>
      </c>
      <c r="N17" s="93">
        <f t="shared" si="5"/>
        <v>8</v>
      </c>
      <c r="O17" s="69"/>
      <c r="P17" s="69">
        <v>9</v>
      </c>
      <c r="Q17" s="69">
        <v>10</v>
      </c>
      <c r="R17" s="69">
        <v>9</v>
      </c>
      <c r="S17" s="69"/>
      <c r="T17" s="93">
        <f t="shared" si="6"/>
        <v>9.3333333333333339</v>
      </c>
      <c r="U17" s="86">
        <f t="shared" si="0"/>
        <v>8.6666666666666679</v>
      </c>
      <c r="V17">
        <v>9</v>
      </c>
      <c r="X17"/>
      <c r="Y17" s="85">
        <f t="shared" si="1"/>
        <v>9.0555555555555554</v>
      </c>
      <c r="AA17" s="10" t="s">
        <v>12</v>
      </c>
      <c r="AB17" t="s">
        <v>56</v>
      </c>
      <c r="AD17"/>
      <c r="AE17" s="3"/>
    </row>
    <row r="18" spans="1:31" x14ac:dyDescent="0.25">
      <c r="A18" s="206">
        <f t="shared" si="7"/>
        <v>17</v>
      </c>
      <c r="B18">
        <v>7</v>
      </c>
      <c r="C18">
        <v>7</v>
      </c>
      <c r="D18">
        <v>5</v>
      </c>
      <c r="E18">
        <v>6</v>
      </c>
      <c r="F18"/>
      <c r="H18" s="87">
        <f t="shared" si="2"/>
        <v>6.25</v>
      </c>
      <c r="I18">
        <v>6</v>
      </c>
      <c r="J18">
        <v>7</v>
      </c>
      <c r="K18" s="93">
        <f t="shared" si="3"/>
        <v>6.5</v>
      </c>
      <c r="L18" s="86">
        <f t="shared" si="4"/>
        <v>6.375</v>
      </c>
      <c r="M18">
        <v>5</v>
      </c>
      <c r="N18" s="93">
        <f t="shared" si="5"/>
        <v>5</v>
      </c>
      <c r="O18" s="69"/>
      <c r="P18" s="69">
        <v>6</v>
      </c>
      <c r="Q18" s="69">
        <v>5</v>
      </c>
      <c r="R18" s="69"/>
      <c r="S18" s="69">
        <v>8</v>
      </c>
      <c r="T18" s="93">
        <f t="shared" si="6"/>
        <v>6.333333333333333</v>
      </c>
      <c r="U18" s="86">
        <f t="shared" si="0"/>
        <v>5.6666666666666661</v>
      </c>
      <c r="V18">
        <v>9</v>
      </c>
      <c r="X18"/>
      <c r="Y18" s="85">
        <f t="shared" si="1"/>
        <v>7.0138888888888884</v>
      </c>
      <c r="AA18" s="48" t="s">
        <v>95</v>
      </c>
      <c r="AB18" s="17" t="s">
        <v>96</v>
      </c>
      <c r="AD18"/>
      <c r="AE18" s="3"/>
    </row>
    <row r="19" spans="1:31" x14ac:dyDescent="0.25">
      <c r="A19" s="206">
        <f t="shared" si="7"/>
        <v>18</v>
      </c>
      <c r="B19">
        <v>9</v>
      </c>
      <c r="C19">
        <v>9</v>
      </c>
      <c r="D19">
        <v>9</v>
      </c>
      <c r="E19">
        <v>9</v>
      </c>
      <c r="F19"/>
      <c r="G19">
        <v>10</v>
      </c>
      <c r="H19" s="87">
        <f t="shared" si="2"/>
        <v>9.1999999999999993</v>
      </c>
      <c r="I19">
        <v>9</v>
      </c>
      <c r="J19">
        <v>8</v>
      </c>
      <c r="K19" s="93">
        <f t="shared" si="3"/>
        <v>8.5</v>
      </c>
      <c r="L19" s="86">
        <f t="shared" si="4"/>
        <v>8.85</v>
      </c>
      <c r="M19">
        <v>9</v>
      </c>
      <c r="N19" s="93">
        <f t="shared" si="5"/>
        <v>9</v>
      </c>
      <c r="O19" s="69"/>
      <c r="P19" s="69">
        <v>9</v>
      </c>
      <c r="Q19" s="69"/>
      <c r="R19" s="69">
        <v>9</v>
      </c>
      <c r="S19" s="69"/>
      <c r="T19" s="93">
        <f t="shared" si="6"/>
        <v>9</v>
      </c>
      <c r="U19" s="86">
        <f t="shared" si="0"/>
        <v>9</v>
      </c>
      <c r="V19">
        <v>9</v>
      </c>
      <c r="X19"/>
      <c r="Y19" s="85">
        <f t="shared" si="1"/>
        <v>8.9500000000000011</v>
      </c>
      <c r="AA19" s="10" t="s">
        <v>5</v>
      </c>
      <c r="AB19" t="s">
        <v>47</v>
      </c>
      <c r="AD19"/>
      <c r="AE19" s="3"/>
    </row>
    <row r="20" spans="1:31" x14ac:dyDescent="0.25">
      <c r="A20" s="208">
        <f t="shared" si="7"/>
        <v>19</v>
      </c>
      <c r="B20">
        <v>10</v>
      </c>
      <c r="D20">
        <v>10</v>
      </c>
      <c r="E20">
        <v>10</v>
      </c>
      <c r="F20">
        <v>10</v>
      </c>
      <c r="G20">
        <v>10</v>
      </c>
      <c r="H20" s="87">
        <f t="shared" si="2"/>
        <v>10</v>
      </c>
      <c r="I20">
        <v>10</v>
      </c>
      <c r="J20">
        <v>9</v>
      </c>
      <c r="K20" s="93">
        <f t="shared" si="3"/>
        <v>9.5</v>
      </c>
      <c r="L20" s="86">
        <f t="shared" si="4"/>
        <v>9.75</v>
      </c>
      <c r="M20">
        <v>9</v>
      </c>
      <c r="N20" s="93">
        <f t="shared" si="5"/>
        <v>9</v>
      </c>
      <c r="O20" s="69"/>
      <c r="P20" s="69"/>
      <c r="Q20" s="69"/>
      <c r="R20" s="69"/>
      <c r="S20" s="69"/>
      <c r="T20" s="249"/>
      <c r="U20" s="86">
        <f t="shared" si="0"/>
        <v>9</v>
      </c>
      <c r="V20">
        <v>9</v>
      </c>
      <c r="X20"/>
      <c r="Y20" s="85">
        <f t="shared" si="1"/>
        <v>9.25</v>
      </c>
      <c r="AA20" s="12" t="s">
        <v>11</v>
      </c>
      <c r="AB20" t="s">
        <v>55</v>
      </c>
      <c r="AD20"/>
      <c r="AE20" s="3"/>
    </row>
    <row r="21" spans="1:31" x14ac:dyDescent="0.25">
      <c r="A21" s="206">
        <f>A20+1</f>
        <v>20</v>
      </c>
      <c r="B21">
        <v>8</v>
      </c>
      <c r="C21">
        <v>7</v>
      </c>
      <c r="D21">
        <v>6</v>
      </c>
      <c r="E21">
        <v>9</v>
      </c>
      <c r="F21"/>
      <c r="H21" s="87">
        <f t="shared" si="2"/>
        <v>7.5</v>
      </c>
      <c r="I21">
        <v>8</v>
      </c>
      <c r="J21">
        <v>7</v>
      </c>
      <c r="K21" s="93">
        <f t="shared" si="3"/>
        <v>7.5</v>
      </c>
      <c r="L21" s="86">
        <f t="shared" si="4"/>
        <v>7.5</v>
      </c>
      <c r="M21">
        <v>6</v>
      </c>
      <c r="N21" s="93">
        <f t="shared" si="5"/>
        <v>6</v>
      </c>
      <c r="O21" s="69"/>
      <c r="P21" s="69">
        <v>8</v>
      </c>
      <c r="Q21" s="69">
        <v>7</v>
      </c>
      <c r="R21" s="69"/>
      <c r="S21" s="69"/>
      <c r="T21" s="93">
        <f t="shared" si="6"/>
        <v>7.5</v>
      </c>
      <c r="U21" s="86">
        <f t="shared" si="0"/>
        <v>6.75</v>
      </c>
      <c r="V21">
        <v>8</v>
      </c>
      <c r="W21">
        <v>5</v>
      </c>
      <c r="X21"/>
      <c r="Y21" s="85">
        <f t="shared" si="1"/>
        <v>6.8125</v>
      </c>
      <c r="AA21" s="48" t="s">
        <v>5</v>
      </c>
      <c r="AB21" s="17" t="s">
        <v>47</v>
      </c>
      <c r="AD21"/>
      <c r="AE21" s="3"/>
    </row>
    <row r="22" spans="1:31" x14ac:dyDescent="0.25">
      <c r="A22" s="206">
        <f>A21+1</f>
        <v>21</v>
      </c>
      <c r="B22">
        <v>8</v>
      </c>
      <c r="C22">
        <v>8</v>
      </c>
      <c r="D22">
        <v>6</v>
      </c>
      <c r="E22">
        <v>8</v>
      </c>
      <c r="F22"/>
      <c r="G22">
        <v>9</v>
      </c>
      <c r="H22" s="87">
        <f t="shared" si="2"/>
        <v>7.8</v>
      </c>
      <c r="I22">
        <v>9</v>
      </c>
      <c r="J22">
        <v>8</v>
      </c>
      <c r="K22" s="93">
        <f t="shared" si="3"/>
        <v>8.5</v>
      </c>
      <c r="L22" s="86">
        <f t="shared" si="4"/>
        <v>8.15</v>
      </c>
      <c r="M22">
        <v>8</v>
      </c>
      <c r="N22" s="93">
        <f t="shared" si="5"/>
        <v>8</v>
      </c>
      <c r="O22" s="69"/>
      <c r="P22" s="69">
        <v>7</v>
      </c>
      <c r="Q22" s="69">
        <v>8</v>
      </c>
      <c r="R22" s="69"/>
      <c r="S22" s="69"/>
      <c r="T22" s="93">
        <f t="shared" si="6"/>
        <v>7.5</v>
      </c>
      <c r="U22" s="86">
        <f t="shared" si="0"/>
        <v>7.75</v>
      </c>
      <c r="V22">
        <v>8</v>
      </c>
      <c r="X22"/>
      <c r="Y22" s="85">
        <f t="shared" si="1"/>
        <v>7.9666666666666659</v>
      </c>
      <c r="AA22" s="48" t="s">
        <v>94</v>
      </c>
      <c r="AB22" s="17" t="s">
        <v>91</v>
      </c>
      <c r="AC22" s="27"/>
      <c r="AD22" s="27"/>
      <c r="AE22" s="35"/>
    </row>
    <row r="23" spans="1:31" x14ac:dyDescent="0.25">
      <c r="A23" s="208">
        <f t="shared" si="7"/>
        <v>22</v>
      </c>
      <c r="B23">
        <v>8</v>
      </c>
      <c r="D23">
        <v>5</v>
      </c>
      <c r="E23">
        <v>7</v>
      </c>
      <c r="F23">
        <v>7</v>
      </c>
      <c r="G23">
        <v>7</v>
      </c>
      <c r="H23" s="87">
        <f t="shared" si="2"/>
        <v>6.8</v>
      </c>
      <c r="I23">
        <v>6</v>
      </c>
      <c r="J23">
        <v>8</v>
      </c>
      <c r="K23" s="93">
        <f t="shared" si="3"/>
        <v>7</v>
      </c>
      <c r="L23" s="86">
        <f t="shared" si="4"/>
        <v>6.9</v>
      </c>
      <c r="M23">
        <v>5</v>
      </c>
      <c r="N23" s="93">
        <f t="shared" si="5"/>
        <v>5</v>
      </c>
      <c r="O23" s="69"/>
      <c r="P23" s="69"/>
      <c r="Q23" s="69">
        <v>5</v>
      </c>
      <c r="R23" s="69"/>
      <c r="S23" s="69"/>
      <c r="T23" s="93">
        <f t="shared" si="6"/>
        <v>5</v>
      </c>
      <c r="U23" s="86">
        <f t="shared" si="0"/>
        <v>5</v>
      </c>
      <c r="V23">
        <v>9</v>
      </c>
      <c r="X23"/>
      <c r="Y23" s="85">
        <f t="shared" si="1"/>
        <v>6.9666666666666659</v>
      </c>
      <c r="AA23" s="10" t="s">
        <v>3</v>
      </c>
      <c r="AB23" t="s">
        <v>45</v>
      </c>
      <c r="AD23"/>
      <c r="AE23" s="3"/>
    </row>
    <row r="24" spans="1:31" ht="15.75" thickBot="1" x14ac:dyDescent="0.3">
      <c r="A24" s="220">
        <f t="shared" si="7"/>
        <v>23</v>
      </c>
      <c r="B24" s="228">
        <v>8</v>
      </c>
      <c r="C24" s="210">
        <v>7</v>
      </c>
      <c r="D24" s="210">
        <v>6</v>
      </c>
      <c r="E24" s="210">
        <v>8</v>
      </c>
      <c r="F24" s="210"/>
      <c r="G24" s="210">
        <v>7</v>
      </c>
      <c r="H24" s="196">
        <f t="shared" si="2"/>
        <v>7.2</v>
      </c>
      <c r="I24" s="210">
        <v>9</v>
      </c>
      <c r="J24" s="210">
        <v>7</v>
      </c>
      <c r="K24" s="212">
        <f t="shared" si="3"/>
        <v>8</v>
      </c>
      <c r="L24" s="197">
        <f t="shared" si="4"/>
        <v>7.6</v>
      </c>
      <c r="M24" s="210">
        <v>5</v>
      </c>
      <c r="N24" s="212">
        <f t="shared" si="5"/>
        <v>5</v>
      </c>
      <c r="O24" s="195"/>
      <c r="P24" s="195"/>
      <c r="Q24" s="195">
        <v>7</v>
      </c>
      <c r="R24" s="195">
        <v>8</v>
      </c>
      <c r="S24" s="195"/>
      <c r="T24" s="212">
        <f t="shared" si="6"/>
        <v>7.5</v>
      </c>
      <c r="U24" s="197">
        <f t="shared" si="0"/>
        <v>6.25</v>
      </c>
      <c r="V24" s="210">
        <v>9</v>
      </c>
      <c r="W24" s="210"/>
      <c r="X24" s="210"/>
      <c r="Y24" s="213">
        <f t="shared" si="1"/>
        <v>7.6166666666666671</v>
      </c>
      <c r="AA24" s="48" t="s">
        <v>97</v>
      </c>
      <c r="AB24" s="17" t="s">
        <v>98</v>
      </c>
      <c r="AC24" s="27"/>
      <c r="AD24" s="27"/>
      <c r="AE24" s="35"/>
    </row>
    <row r="25" spans="1:31" x14ac:dyDescent="0.25">
      <c r="A25" s="206">
        <f t="shared" si="7"/>
        <v>24</v>
      </c>
      <c r="B25" s="229">
        <v>9</v>
      </c>
      <c r="C25" s="229">
        <v>9</v>
      </c>
      <c r="D25" s="229">
        <v>5</v>
      </c>
      <c r="E25" s="229">
        <v>5</v>
      </c>
      <c r="F25" s="229">
        <v>6</v>
      </c>
      <c r="G25" s="229">
        <v>8</v>
      </c>
      <c r="H25" s="230">
        <f t="shared" si="2"/>
        <v>7</v>
      </c>
      <c r="I25" s="229">
        <v>7</v>
      </c>
      <c r="J25" s="229">
        <v>9</v>
      </c>
      <c r="K25" s="231">
        <f t="shared" si="3"/>
        <v>8</v>
      </c>
      <c r="L25" s="232">
        <f t="shared" si="4"/>
        <v>7.5</v>
      </c>
      <c r="M25" s="229">
        <v>5</v>
      </c>
      <c r="N25" s="231">
        <f t="shared" si="5"/>
        <v>5</v>
      </c>
      <c r="O25" s="69"/>
      <c r="P25" s="233"/>
      <c r="Q25" s="233"/>
      <c r="R25" s="233"/>
      <c r="S25" s="233"/>
      <c r="T25" s="249"/>
      <c r="U25" s="232">
        <f t="shared" si="0"/>
        <v>5</v>
      </c>
      <c r="V25" s="229">
        <v>9</v>
      </c>
      <c r="W25" s="229"/>
      <c r="X25" s="229">
        <v>7</v>
      </c>
      <c r="Y25" s="234">
        <f t="shared" si="1"/>
        <v>7.125</v>
      </c>
      <c r="AA25" s="10" t="s">
        <v>4</v>
      </c>
      <c r="AB25" t="s">
        <v>46</v>
      </c>
      <c r="AD25"/>
      <c r="AE25" s="3"/>
    </row>
    <row r="26" spans="1:31" x14ac:dyDescent="0.25">
      <c r="A26" s="206">
        <f t="shared" si="7"/>
        <v>25</v>
      </c>
      <c r="B26" s="7">
        <v>8</v>
      </c>
      <c r="C26" s="7">
        <v>9</v>
      </c>
      <c r="D26" s="7">
        <v>6</v>
      </c>
      <c r="E26" s="7">
        <v>6</v>
      </c>
      <c r="F26"/>
      <c r="H26" s="87">
        <f t="shared" si="2"/>
        <v>7.25</v>
      </c>
      <c r="I26" s="7">
        <v>9</v>
      </c>
      <c r="J26" s="7">
        <v>8</v>
      </c>
      <c r="K26" s="93">
        <f t="shared" si="3"/>
        <v>8.5</v>
      </c>
      <c r="L26" s="86">
        <f t="shared" si="4"/>
        <v>7.875</v>
      </c>
      <c r="M26" s="7">
        <v>6</v>
      </c>
      <c r="N26" s="93">
        <f t="shared" si="5"/>
        <v>6</v>
      </c>
      <c r="O26" s="69"/>
      <c r="P26" s="69"/>
      <c r="Q26" s="69"/>
      <c r="R26" s="69"/>
      <c r="S26" s="69">
        <v>9</v>
      </c>
      <c r="T26" s="93">
        <f t="shared" si="6"/>
        <v>9</v>
      </c>
      <c r="U26" s="86">
        <f t="shared" si="0"/>
        <v>7.5</v>
      </c>
      <c r="V26" s="7">
        <v>7</v>
      </c>
      <c r="W26">
        <v>7</v>
      </c>
      <c r="X26">
        <v>8</v>
      </c>
      <c r="Y26" s="85">
        <f t="shared" si="1"/>
        <v>7.4749999999999996</v>
      </c>
      <c r="AA26" s="10" t="s">
        <v>112</v>
      </c>
      <c r="AB26" t="s">
        <v>58</v>
      </c>
      <c r="AD26"/>
      <c r="AE26" s="3"/>
    </row>
    <row r="27" spans="1:31" x14ac:dyDescent="0.25">
      <c r="A27" s="214">
        <f t="shared" si="7"/>
        <v>26</v>
      </c>
      <c r="B27" s="2">
        <v>9</v>
      </c>
      <c r="C27" s="7">
        <v>9</v>
      </c>
      <c r="D27" s="7">
        <v>7</v>
      </c>
      <c r="E27" s="7">
        <v>7</v>
      </c>
      <c r="F27" s="5"/>
      <c r="G27" s="5"/>
      <c r="H27" s="87">
        <f t="shared" si="2"/>
        <v>8</v>
      </c>
      <c r="I27" s="7">
        <v>8</v>
      </c>
      <c r="J27" s="7">
        <v>9</v>
      </c>
      <c r="K27" s="93">
        <f t="shared" si="3"/>
        <v>8.5</v>
      </c>
      <c r="L27" s="86">
        <f t="shared" si="4"/>
        <v>8.25</v>
      </c>
      <c r="M27" s="7">
        <v>8</v>
      </c>
      <c r="N27" s="93">
        <f t="shared" si="5"/>
        <v>8</v>
      </c>
      <c r="O27" s="69"/>
      <c r="P27" s="68">
        <v>7</v>
      </c>
      <c r="Q27" s="68">
        <v>8</v>
      </c>
      <c r="R27" s="68">
        <v>9</v>
      </c>
      <c r="S27" s="68"/>
      <c r="T27" s="93">
        <f t="shared" si="6"/>
        <v>8</v>
      </c>
      <c r="U27" s="86">
        <f t="shared" si="0"/>
        <v>8</v>
      </c>
      <c r="V27" s="7">
        <v>9</v>
      </c>
      <c r="W27" s="5"/>
      <c r="X27" s="5"/>
      <c r="Y27" s="85">
        <f t="shared" si="1"/>
        <v>8.4166666666666661</v>
      </c>
      <c r="AA27" s="10" t="s">
        <v>14</v>
      </c>
      <c r="AB27" t="s">
        <v>59</v>
      </c>
      <c r="AD27"/>
      <c r="AE27" s="3"/>
    </row>
    <row r="28" spans="1:31" x14ac:dyDescent="0.25">
      <c r="A28" s="214">
        <f t="shared" si="7"/>
        <v>27</v>
      </c>
      <c r="B28" s="190">
        <v>6</v>
      </c>
      <c r="C28" s="7">
        <v>8</v>
      </c>
      <c r="D28" s="7">
        <v>5</v>
      </c>
      <c r="E28" s="7">
        <v>1</v>
      </c>
      <c r="F28" s="5"/>
      <c r="G28" s="7">
        <v>5</v>
      </c>
      <c r="H28" s="87">
        <f t="shared" si="2"/>
        <v>5</v>
      </c>
      <c r="I28" s="7">
        <v>6</v>
      </c>
      <c r="J28" s="7">
        <v>6</v>
      </c>
      <c r="K28" s="93">
        <f t="shared" si="3"/>
        <v>6</v>
      </c>
      <c r="L28" s="86">
        <f t="shared" si="4"/>
        <v>5.5</v>
      </c>
      <c r="M28" s="7">
        <v>2</v>
      </c>
      <c r="N28" s="93">
        <f t="shared" si="5"/>
        <v>2</v>
      </c>
      <c r="O28" s="69"/>
      <c r="P28" s="68"/>
      <c r="Q28" s="68"/>
      <c r="R28" s="68">
        <v>6</v>
      </c>
      <c r="S28" s="68"/>
      <c r="T28" s="93">
        <f t="shared" si="6"/>
        <v>6</v>
      </c>
      <c r="U28" s="86">
        <f t="shared" si="0"/>
        <v>4</v>
      </c>
      <c r="V28" s="7">
        <v>8</v>
      </c>
      <c r="W28" s="5"/>
      <c r="X28" s="5">
        <v>6</v>
      </c>
      <c r="Y28" s="85">
        <f t="shared" si="1"/>
        <v>5.875</v>
      </c>
      <c r="AA28" s="10" t="s">
        <v>9</v>
      </c>
      <c r="AB28" t="s">
        <v>50</v>
      </c>
      <c r="AD28"/>
      <c r="AE28" s="3"/>
    </row>
    <row r="29" spans="1:31" x14ac:dyDescent="0.25">
      <c r="A29" s="206">
        <f t="shared" si="7"/>
        <v>28</v>
      </c>
      <c r="B29" s="190">
        <v>10</v>
      </c>
      <c r="C29" s="7">
        <v>9</v>
      </c>
      <c r="D29" s="7">
        <v>10</v>
      </c>
      <c r="E29" s="7">
        <v>9</v>
      </c>
      <c r="F29"/>
      <c r="H29" s="87">
        <f t="shared" si="2"/>
        <v>9.5</v>
      </c>
      <c r="I29" s="7">
        <v>10</v>
      </c>
      <c r="J29" s="7">
        <v>9</v>
      </c>
      <c r="K29" s="93">
        <f t="shared" si="3"/>
        <v>9.5</v>
      </c>
      <c r="L29" s="86">
        <f t="shared" si="4"/>
        <v>9.5</v>
      </c>
      <c r="M29" s="7">
        <v>9</v>
      </c>
      <c r="N29" s="93">
        <f t="shared" si="5"/>
        <v>9</v>
      </c>
      <c r="O29" s="69"/>
      <c r="P29" s="69">
        <v>9</v>
      </c>
      <c r="Q29" s="69">
        <v>9</v>
      </c>
      <c r="R29" s="69"/>
      <c r="S29" s="69"/>
      <c r="T29" s="93">
        <f t="shared" si="6"/>
        <v>9</v>
      </c>
      <c r="U29" s="86">
        <f t="shared" si="0"/>
        <v>9</v>
      </c>
      <c r="V29" s="7">
        <v>9</v>
      </c>
      <c r="X29" s="7">
        <v>9</v>
      </c>
      <c r="Y29" s="85">
        <f t="shared" si="1"/>
        <v>9.125</v>
      </c>
      <c r="AA29" s="10" t="s">
        <v>15</v>
      </c>
      <c r="AB29" t="s">
        <v>60</v>
      </c>
      <c r="AD29"/>
      <c r="AE29" s="3"/>
    </row>
    <row r="30" spans="1:31" x14ac:dyDescent="0.25">
      <c r="A30" s="214">
        <f t="shared" si="7"/>
        <v>29</v>
      </c>
      <c r="B30" s="190">
        <v>8</v>
      </c>
      <c r="C30" s="7">
        <v>9</v>
      </c>
      <c r="D30" s="7">
        <v>6</v>
      </c>
      <c r="E30" s="7">
        <v>6</v>
      </c>
      <c r="F30"/>
      <c r="H30" s="87">
        <f t="shared" si="2"/>
        <v>7.25</v>
      </c>
      <c r="I30" s="7">
        <v>8</v>
      </c>
      <c r="J30" s="7">
        <v>9</v>
      </c>
      <c r="K30" s="93">
        <f t="shared" si="3"/>
        <v>8.5</v>
      </c>
      <c r="L30" s="86">
        <f t="shared" si="4"/>
        <v>7.875</v>
      </c>
      <c r="M30" s="7">
        <v>6</v>
      </c>
      <c r="N30" s="93">
        <f t="shared" si="5"/>
        <v>6</v>
      </c>
      <c r="O30" s="69"/>
      <c r="P30" s="69">
        <v>6</v>
      </c>
      <c r="Q30" s="69"/>
      <c r="R30" s="69">
        <v>8</v>
      </c>
      <c r="S30" s="69"/>
      <c r="T30" s="93">
        <f t="shared" si="6"/>
        <v>7</v>
      </c>
      <c r="U30" s="86">
        <f t="shared" si="0"/>
        <v>6.5</v>
      </c>
      <c r="V30" s="7">
        <v>9</v>
      </c>
      <c r="X30" s="7">
        <v>9</v>
      </c>
      <c r="Y30" s="85">
        <f t="shared" si="1"/>
        <v>8.09375</v>
      </c>
      <c r="AA30" s="48" t="s">
        <v>99</v>
      </c>
      <c r="AB30" s="17" t="s">
        <v>100</v>
      </c>
      <c r="AC30" s="27"/>
      <c r="AD30" s="27"/>
      <c r="AE30" s="35"/>
    </row>
    <row r="31" spans="1:31" x14ac:dyDescent="0.25">
      <c r="A31" s="206">
        <f t="shared" si="7"/>
        <v>30</v>
      </c>
      <c r="B31" s="190">
        <v>8</v>
      </c>
      <c r="C31" s="7">
        <v>8</v>
      </c>
      <c r="D31" s="7">
        <v>5</v>
      </c>
      <c r="E31" s="7">
        <v>5</v>
      </c>
      <c r="F31"/>
      <c r="G31">
        <v>7</v>
      </c>
      <c r="H31" s="87">
        <f t="shared" si="2"/>
        <v>6.6</v>
      </c>
      <c r="I31" s="7">
        <v>8</v>
      </c>
      <c r="J31" s="7">
        <v>8</v>
      </c>
      <c r="K31" s="93">
        <f t="shared" si="3"/>
        <v>8</v>
      </c>
      <c r="L31" s="86">
        <f t="shared" si="4"/>
        <v>7.3</v>
      </c>
      <c r="M31" s="7">
        <v>5</v>
      </c>
      <c r="N31" s="93">
        <f t="shared" si="5"/>
        <v>5</v>
      </c>
      <c r="O31" s="69"/>
      <c r="P31" s="69">
        <v>7</v>
      </c>
      <c r="Q31" s="69">
        <v>6</v>
      </c>
      <c r="R31" s="69"/>
      <c r="S31" s="69"/>
      <c r="T31" s="93">
        <f t="shared" si="6"/>
        <v>6.5</v>
      </c>
      <c r="U31" s="86">
        <f t="shared" si="0"/>
        <v>5.75</v>
      </c>
      <c r="V31" s="7">
        <v>7</v>
      </c>
      <c r="X31"/>
      <c r="Y31" s="85">
        <f t="shared" si="1"/>
        <v>6.6833333333333336</v>
      </c>
      <c r="AA31" s="48" t="s">
        <v>93</v>
      </c>
      <c r="AB31" s="17" t="s">
        <v>92</v>
      </c>
      <c r="AC31" s="27"/>
      <c r="AD31" s="27"/>
      <c r="AE31" s="35"/>
    </row>
    <row r="32" spans="1:31" x14ac:dyDescent="0.25">
      <c r="A32" s="206">
        <f t="shared" si="7"/>
        <v>31</v>
      </c>
      <c r="B32" s="190">
        <v>7</v>
      </c>
      <c r="C32" s="7">
        <v>6</v>
      </c>
      <c r="D32" s="7">
        <v>4</v>
      </c>
      <c r="E32" s="7">
        <v>5</v>
      </c>
      <c r="F32" s="7">
        <v>5</v>
      </c>
      <c r="H32" s="87">
        <f t="shared" si="2"/>
        <v>5.4</v>
      </c>
      <c r="I32" s="7">
        <v>8</v>
      </c>
      <c r="J32" s="7">
        <v>7</v>
      </c>
      <c r="K32" s="93">
        <f t="shared" si="3"/>
        <v>7.5</v>
      </c>
      <c r="L32" s="86">
        <f t="shared" si="4"/>
        <v>6.45</v>
      </c>
      <c r="M32" s="7">
        <v>5</v>
      </c>
      <c r="N32" s="93">
        <f t="shared" si="5"/>
        <v>5</v>
      </c>
      <c r="O32" s="69"/>
      <c r="P32" s="69"/>
      <c r="Q32" s="69">
        <v>5</v>
      </c>
      <c r="R32" s="69"/>
      <c r="S32" s="69">
        <v>7</v>
      </c>
      <c r="T32" s="93">
        <f t="shared" si="6"/>
        <v>6</v>
      </c>
      <c r="U32" s="86">
        <f t="shared" si="0"/>
        <v>5.5</v>
      </c>
      <c r="V32" s="7">
        <v>7</v>
      </c>
      <c r="X32"/>
      <c r="Y32" s="85">
        <f t="shared" si="1"/>
        <v>6.3166666666666664</v>
      </c>
      <c r="AA32" s="10" t="s">
        <v>111</v>
      </c>
      <c r="AB32" t="s">
        <v>48</v>
      </c>
      <c r="AD32"/>
      <c r="AE32" s="3"/>
    </row>
    <row r="33" spans="1:31" x14ac:dyDescent="0.25">
      <c r="A33" s="214">
        <f t="shared" si="7"/>
        <v>32</v>
      </c>
      <c r="B33" s="190">
        <v>7</v>
      </c>
      <c r="C33" s="7"/>
      <c r="D33" s="7">
        <v>7</v>
      </c>
      <c r="E33" s="7">
        <v>5</v>
      </c>
      <c r="F33"/>
      <c r="H33" s="87">
        <f t="shared" si="2"/>
        <v>6.333333333333333</v>
      </c>
      <c r="I33" s="7">
        <v>8</v>
      </c>
      <c r="J33" s="7">
        <v>8</v>
      </c>
      <c r="K33" s="93">
        <f t="shared" si="3"/>
        <v>8</v>
      </c>
      <c r="L33" s="86">
        <f t="shared" si="4"/>
        <v>7.1666666666666661</v>
      </c>
      <c r="M33" s="7">
        <v>6</v>
      </c>
      <c r="N33" s="93">
        <f t="shared" si="5"/>
        <v>6</v>
      </c>
      <c r="O33" s="69"/>
      <c r="P33" s="69">
        <v>8</v>
      </c>
      <c r="Q33" s="69">
        <v>8</v>
      </c>
      <c r="R33" s="69"/>
      <c r="S33" s="69">
        <v>9</v>
      </c>
      <c r="T33" s="93">
        <f t="shared" si="6"/>
        <v>8.3333333333333339</v>
      </c>
      <c r="U33" s="86">
        <f t="shared" si="0"/>
        <v>7.166666666666667</v>
      </c>
      <c r="V33" s="7">
        <v>8</v>
      </c>
      <c r="X33"/>
      <c r="Y33" s="85">
        <f t="shared" si="1"/>
        <v>7.4444444444444438</v>
      </c>
      <c r="AA33" s="10" t="s">
        <v>7</v>
      </c>
      <c r="AB33" t="s">
        <v>49</v>
      </c>
      <c r="AD33"/>
      <c r="AE33" s="3"/>
    </row>
    <row r="34" spans="1:31" x14ac:dyDescent="0.25">
      <c r="A34" s="206">
        <f t="shared" si="7"/>
        <v>33</v>
      </c>
      <c r="B34" s="190">
        <v>7</v>
      </c>
      <c r="C34" s="7"/>
      <c r="D34" s="7">
        <v>5</v>
      </c>
      <c r="E34" s="7">
        <v>5</v>
      </c>
      <c r="F34" s="7">
        <v>5</v>
      </c>
      <c r="G34" s="7">
        <v>5</v>
      </c>
      <c r="H34" s="87">
        <f t="shared" si="2"/>
        <v>5.4</v>
      </c>
      <c r="I34" s="7">
        <v>7</v>
      </c>
      <c r="J34" s="7">
        <v>9</v>
      </c>
      <c r="K34" s="93">
        <f t="shared" si="3"/>
        <v>8</v>
      </c>
      <c r="L34" s="86">
        <f t="shared" si="4"/>
        <v>6.7</v>
      </c>
      <c r="M34" s="7">
        <v>5</v>
      </c>
      <c r="N34" s="93">
        <f t="shared" si="5"/>
        <v>5</v>
      </c>
      <c r="O34" s="69"/>
      <c r="P34" s="69"/>
      <c r="Q34" s="69">
        <v>5</v>
      </c>
      <c r="R34" s="69"/>
      <c r="S34" s="69"/>
      <c r="T34" s="93">
        <f t="shared" si="6"/>
        <v>5</v>
      </c>
      <c r="U34" s="86">
        <f t="shared" ref="U34:U65" si="8">AVERAGE(N34,T34)</f>
        <v>5</v>
      </c>
      <c r="V34" s="7">
        <v>7</v>
      </c>
      <c r="X34"/>
      <c r="Y34" s="85">
        <f t="shared" ref="Y34:Y65" si="9">AVERAGE(L34,U34,V34:X34)</f>
        <v>6.2333333333333334</v>
      </c>
      <c r="AA34" s="10" t="s">
        <v>8</v>
      </c>
      <c r="AB34" t="s">
        <v>53</v>
      </c>
      <c r="AD34"/>
      <c r="AE34" s="3"/>
    </row>
    <row r="35" spans="1:31" x14ac:dyDescent="0.25">
      <c r="A35" s="214">
        <f t="shared" si="7"/>
        <v>34</v>
      </c>
      <c r="B35" s="190">
        <v>6</v>
      </c>
      <c r="C35" s="7">
        <v>8</v>
      </c>
      <c r="D35" s="7">
        <v>5</v>
      </c>
      <c r="E35" s="7">
        <v>5</v>
      </c>
      <c r="F35"/>
      <c r="H35" s="87">
        <f t="shared" si="2"/>
        <v>6</v>
      </c>
      <c r="I35" s="7">
        <v>8</v>
      </c>
      <c r="J35" s="7">
        <v>8</v>
      </c>
      <c r="K35" s="93">
        <f t="shared" si="3"/>
        <v>8</v>
      </c>
      <c r="L35" s="86">
        <f t="shared" si="4"/>
        <v>7</v>
      </c>
      <c r="M35" s="7">
        <v>5</v>
      </c>
      <c r="N35" s="93">
        <f t="shared" si="5"/>
        <v>5</v>
      </c>
      <c r="O35" s="69"/>
      <c r="P35" s="69">
        <v>5</v>
      </c>
      <c r="Q35" s="69"/>
      <c r="R35" s="69">
        <v>7</v>
      </c>
      <c r="S35" s="69"/>
      <c r="T35" s="93">
        <f t="shared" si="6"/>
        <v>6</v>
      </c>
      <c r="U35" s="86">
        <f t="shared" si="8"/>
        <v>5.5</v>
      </c>
      <c r="V35" s="7">
        <v>8</v>
      </c>
      <c r="X35">
        <v>8</v>
      </c>
      <c r="Y35" s="85">
        <f t="shared" si="9"/>
        <v>7.125</v>
      </c>
      <c r="AA35" s="51" t="s">
        <v>42</v>
      </c>
      <c r="AB35" s="52" t="s">
        <v>41</v>
      </c>
      <c r="AC35" s="41"/>
      <c r="AD35" s="41"/>
      <c r="AE35" s="42"/>
    </row>
    <row r="36" spans="1:31" x14ac:dyDescent="0.25">
      <c r="A36" s="206">
        <f t="shared" si="7"/>
        <v>35</v>
      </c>
      <c r="B36" s="190">
        <v>8</v>
      </c>
      <c r="C36" s="7">
        <v>7</v>
      </c>
      <c r="D36" s="7">
        <v>8</v>
      </c>
      <c r="E36" s="7">
        <v>8</v>
      </c>
      <c r="F36"/>
      <c r="G36">
        <v>8</v>
      </c>
      <c r="H36" s="87">
        <f t="shared" si="2"/>
        <v>7.8</v>
      </c>
      <c r="I36" s="7">
        <v>8</v>
      </c>
      <c r="J36" s="7">
        <v>9</v>
      </c>
      <c r="K36" s="93">
        <f t="shared" si="3"/>
        <v>8.5</v>
      </c>
      <c r="L36" s="86">
        <f t="shared" si="4"/>
        <v>8.15</v>
      </c>
      <c r="M36" s="7">
        <v>6</v>
      </c>
      <c r="N36" s="93">
        <f t="shared" si="5"/>
        <v>6</v>
      </c>
      <c r="O36" s="69"/>
      <c r="P36" s="69"/>
      <c r="Q36" s="69">
        <v>7</v>
      </c>
      <c r="R36" s="69"/>
      <c r="S36" s="69"/>
      <c r="T36" s="93">
        <f t="shared" si="6"/>
        <v>7</v>
      </c>
      <c r="U36" s="86">
        <f t="shared" si="8"/>
        <v>6.5</v>
      </c>
      <c r="V36" s="7">
        <v>8</v>
      </c>
      <c r="X36">
        <v>9</v>
      </c>
      <c r="Y36" s="85">
        <f t="shared" si="9"/>
        <v>7.9124999999999996</v>
      </c>
    </row>
    <row r="37" spans="1:31" x14ac:dyDescent="0.25">
      <c r="A37" s="206">
        <f t="shared" si="7"/>
        <v>36</v>
      </c>
      <c r="B37" s="190">
        <v>7</v>
      </c>
      <c r="C37" s="7">
        <v>8</v>
      </c>
      <c r="D37" s="7">
        <v>5</v>
      </c>
      <c r="E37" s="7">
        <v>4</v>
      </c>
      <c r="F37" s="7">
        <v>6</v>
      </c>
      <c r="H37" s="87">
        <f t="shared" si="2"/>
        <v>6</v>
      </c>
      <c r="I37" s="7">
        <v>8</v>
      </c>
      <c r="J37" s="7">
        <v>8</v>
      </c>
      <c r="K37" s="93">
        <f t="shared" si="3"/>
        <v>8</v>
      </c>
      <c r="L37" s="86">
        <f t="shared" si="4"/>
        <v>7</v>
      </c>
      <c r="M37" s="7">
        <v>5</v>
      </c>
      <c r="N37" s="93">
        <f t="shared" si="5"/>
        <v>5</v>
      </c>
      <c r="O37" s="69"/>
      <c r="P37" s="69">
        <v>6</v>
      </c>
      <c r="Q37" s="69">
        <v>4</v>
      </c>
      <c r="R37" s="69"/>
      <c r="S37" s="69"/>
      <c r="T37" s="93">
        <f t="shared" si="6"/>
        <v>5</v>
      </c>
      <c r="U37" s="86">
        <f t="shared" si="8"/>
        <v>5</v>
      </c>
      <c r="V37" s="7">
        <v>8</v>
      </c>
      <c r="X37"/>
      <c r="Y37" s="85">
        <f t="shared" si="9"/>
        <v>6.666666666666667</v>
      </c>
    </row>
    <row r="38" spans="1:31" x14ac:dyDescent="0.25">
      <c r="A38" s="206">
        <f t="shared" si="7"/>
        <v>37</v>
      </c>
      <c r="B38" s="190">
        <v>5</v>
      </c>
      <c r="C38" s="7">
        <v>5</v>
      </c>
      <c r="D38" s="7">
        <v>3</v>
      </c>
      <c r="E38" s="7">
        <v>2</v>
      </c>
      <c r="F38"/>
      <c r="G38">
        <v>5</v>
      </c>
      <c r="H38" s="87">
        <f t="shared" si="2"/>
        <v>4</v>
      </c>
      <c r="I38" s="7">
        <v>5</v>
      </c>
      <c r="J38" s="7">
        <v>8</v>
      </c>
      <c r="K38" s="93">
        <f t="shared" si="3"/>
        <v>6.5</v>
      </c>
      <c r="L38" s="86">
        <f t="shared" si="4"/>
        <v>5.25</v>
      </c>
      <c r="M38" s="7">
        <v>2</v>
      </c>
      <c r="N38" s="93">
        <f t="shared" si="5"/>
        <v>2</v>
      </c>
      <c r="O38" s="69"/>
      <c r="P38" s="69"/>
      <c r="Q38" s="69">
        <v>3</v>
      </c>
      <c r="R38" s="69"/>
      <c r="S38" s="69"/>
      <c r="T38" s="93">
        <f t="shared" si="6"/>
        <v>3</v>
      </c>
      <c r="U38" s="86">
        <f t="shared" si="8"/>
        <v>2.5</v>
      </c>
      <c r="V38" s="7">
        <v>5</v>
      </c>
      <c r="X38">
        <v>5</v>
      </c>
      <c r="Y38" s="85">
        <f t="shared" si="9"/>
        <v>4.4375</v>
      </c>
    </row>
    <row r="39" spans="1:31" x14ac:dyDescent="0.25">
      <c r="A39" s="214">
        <f t="shared" si="7"/>
        <v>38</v>
      </c>
      <c r="B39" s="190">
        <v>8</v>
      </c>
      <c r="C39" s="7">
        <v>9</v>
      </c>
      <c r="D39" s="7">
        <v>9</v>
      </c>
      <c r="E39" s="7">
        <v>6</v>
      </c>
      <c r="F39" s="7">
        <v>10</v>
      </c>
      <c r="H39" s="87">
        <f t="shared" si="2"/>
        <v>8.4</v>
      </c>
      <c r="I39" s="7">
        <v>9</v>
      </c>
      <c r="J39" s="7">
        <v>8</v>
      </c>
      <c r="K39" s="93">
        <f t="shared" si="3"/>
        <v>8.5</v>
      </c>
      <c r="L39" s="86">
        <f t="shared" si="4"/>
        <v>8.4499999999999993</v>
      </c>
      <c r="M39" s="7">
        <v>9</v>
      </c>
      <c r="N39" s="93">
        <f t="shared" si="5"/>
        <v>9</v>
      </c>
      <c r="O39" s="69"/>
      <c r="P39" s="69">
        <v>9</v>
      </c>
      <c r="Q39" s="69"/>
      <c r="R39" s="69"/>
      <c r="S39" s="69">
        <v>10</v>
      </c>
      <c r="T39" s="93">
        <f t="shared" si="6"/>
        <v>9.5</v>
      </c>
      <c r="U39" s="86">
        <f t="shared" si="8"/>
        <v>9.25</v>
      </c>
      <c r="V39" s="7">
        <v>8</v>
      </c>
      <c r="X39"/>
      <c r="Y39" s="85">
        <f t="shared" si="9"/>
        <v>8.5666666666666664</v>
      </c>
    </row>
    <row r="40" spans="1:31" x14ac:dyDescent="0.25">
      <c r="A40" s="206">
        <f t="shared" si="7"/>
        <v>39</v>
      </c>
      <c r="B40" s="190">
        <v>6</v>
      </c>
      <c r="C40" s="7">
        <v>6</v>
      </c>
      <c r="D40" s="7">
        <v>5</v>
      </c>
      <c r="E40" s="7">
        <v>4</v>
      </c>
      <c r="F40"/>
      <c r="H40" s="87">
        <f t="shared" si="2"/>
        <v>5.25</v>
      </c>
      <c r="I40" s="7">
        <v>5</v>
      </c>
      <c r="J40" s="7">
        <v>9</v>
      </c>
      <c r="K40" s="93">
        <f t="shared" si="3"/>
        <v>7</v>
      </c>
      <c r="L40" s="86">
        <f t="shared" si="4"/>
        <v>6.125</v>
      </c>
      <c r="M40" s="7">
        <v>5</v>
      </c>
      <c r="N40" s="93">
        <f t="shared" si="5"/>
        <v>5</v>
      </c>
      <c r="O40" s="69"/>
      <c r="P40" s="69"/>
      <c r="Q40" s="69">
        <v>5</v>
      </c>
      <c r="R40" s="69">
        <v>5</v>
      </c>
      <c r="S40" s="69"/>
      <c r="T40" s="93">
        <f t="shared" si="6"/>
        <v>5</v>
      </c>
      <c r="U40" s="86">
        <f t="shared" si="8"/>
        <v>5</v>
      </c>
      <c r="V40" s="7">
        <v>7</v>
      </c>
      <c r="W40">
        <v>5</v>
      </c>
      <c r="X40"/>
      <c r="Y40" s="85">
        <f t="shared" si="9"/>
        <v>5.78125</v>
      </c>
    </row>
    <row r="41" spans="1:31" x14ac:dyDescent="0.25">
      <c r="A41" s="206">
        <f t="shared" si="7"/>
        <v>40</v>
      </c>
      <c r="B41" s="190">
        <v>7</v>
      </c>
      <c r="C41" s="7">
        <v>7</v>
      </c>
      <c r="D41" s="7">
        <v>5</v>
      </c>
      <c r="E41" s="7">
        <v>7</v>
      </c>
      <c r="F41"/>
      <c r="G41">
        <v>8</v>
      </c>
      <c r="H41" s="87">
        <f t="shared" si="2"/>
        <v>6.8</v>
      </c>
      <c r="I41" s="7">
        <v>8</v>
      </c>
      <c r="J41" s="7">
        <v>9</v>
      </c>
      <c r="K41" s="93">
        <f t="shared" si="3"/>
        <v>8.5</v>
      </c>
      <c r="L41" s="86">
        <f t="shared" si="4"/>
        <v>7.65</v>
      </c>
      <c r="M41" s="7">
        <v>6</v>
      </c>
      <c r="N41" s="93">
        <f t="shared" si="5"/>
        <v>6</v>
      </c>
      <c r="O41" s="69"/>
      <c r="P41" s="69"/>
      <c r="Q41" s="69">
        <v>7</v>
      </c>
      <c r="R41" s="69"/>
      <c r="S41" s="69"/>
      <c r="T41" s="93">
        <f t="shared" si="6"/>
        <v>7</v>
      </c>
      <c r="U41" s="86">
        <f t="shared" si="8"/>
        <v>6.5</v>
      </c>
      <c r="V41" s="7">
        <v>8</v>
      </c>
      <c r="X41">
        <v>8</v>
      </c>
      <c r="Y41" s="85">
        <f t="shared" si="9"/>
        <v>7.5374999999999996</v>
      </c>
    </row>
    <row r="42" spans="1:31" x14ac:dyDescent="0.25">
      <c r="A42" s="206">
        <f t="shared" si="7"/>
        <v>41</v>
      </c>
      <c r="B42" s="190">
        <v>6</v>
      </c>
      <c r="C42" s="7">
        <v>6</v>
      </c>
      <c r="D42" s="7">
        <v>6</v>
      </c>
      <c r="E42" s="7">
        <v>4</v>
      </c>
      <c r="F42" s="7">
        <v>6</v>
      </c>
      <c r="H42" s="87">
        <f t="shared" si="2"/>
        <v>5.6</v>
      </c>
      <c r="I42" s="7">
        <v>6</v>
      </c>
      <c r="J42" s="7">
        <v>7</v>
      </c>
      <c r="K42" s="93">
        <f t="shared" si="3"/>
        <v>6.5</v>
      </c>
      <c r="L42" s="86">
        <f t="shared" si="4"/>
        <v>6.05</v>
      </c>
      <c r="M42" s="7">
        <v>4</v>
      </c>
      <c r="N42" s="93">
        <f t="shared" si="5"/>
        <v>4</v>
      </c>
      <c r="O42" s="69"/>
      <c r="P42" s="69">
        <v>6</v>
      </c>
      <c r="Q42" s="69">
        <v>5</v>
      </c>
      <c r="R42" s="69"/>
      <c r="S42" s="69"/>
      <c r="T42" s="93">
        <f t="shared" si="6"/>
        <v>5.5</v>
      </c>
      <c r="U42" s="86">
        <f t="shared" si="8"/>
        <v>4.75</v>
      </c>
      <c r="V42" s="7">
        <v>8</v>
      </c>
      <c r="X42"/>
      <c r="Y42" s="85">
        <f t="shared" si="9"/>
        <v>6.2666666666666666</v>
      </c>
    </row>
    <row r="43" spans="1:31" x14ac:dyDescent="0.25">
      <c r="A43" s="214">
        <f t="shared" si="7"/>
        <v>42</v>
      </c>
      <c r="B43" s="190">
        <v>7</v>
      </c>
      <c r="C43" s="7">
        <v>6</v>
      </c>
      <c r="D43" s="7">
        <v>5</v>
      </c>
      <c r="E43" s="7">
        <v>4</v>
      </c>
      <c r="F43"/>
      <c r="H43" s="87">
        <f t="shared" si="2"/>
        <v>5.5</v>
      </c>
      <c r="I43" s="7">
        <v>8</v>
      </c>
      <c r="J43" s="7">
        <v>7</v>
      </c>
      <c r="K43" s="93">
        <f t="shared" si="3"/>
        <v>7.5</v>
      </c>
      <c r="L43" s="86">
        <f t="shared" si="4"/>
        <v>6.5</v>
      </c>
      <c r="M43" s="7">
        <v>5</v>
      </c>
      <c r="N43" s="93">
        <f t="shared" si="5"/>
        <v>5</v>
      </c>
      <c r="O43" s="69"/>
      <c r="P43" s="69">
        <v>6</v>
      </c>
      <c r="Q43" s="69">
        <v>6</v>
      </c>
      <c r="R43" s="69"/>
      <c r="S43" s="69"/>
      <c r="T43" s="93">
        <f t="shared" si="6"/>
        <v>6</v>
      </c>
      <c r="U43" s="86">
        <f t="shared" si="8"/>
        <v>5.5</v>
      </c>
      <c r="V43" s="7">
        <v>8</v>
      </c>
      <c r="W43">
        <v>5</v>
      </c>
      <c r="X43"/>
      <c r="Y43" s="85">
        <f t="shared" si="9"/>
        <v>6.25</v>
      </c>
    </row>
    <row r="44" spans="1:31" x14ac:dyDescent="0.25">
      <c r="A44" s="206">
        <f t="shared" si="7"/>
        <v>43</v>
      </c>
      <c r="B44" s="190">
        <v>9</v>
      </c>
      <c r="C44" s="7">
        <v>9</v>
      </c>
      <c r="D44" s="7">
        <v>9</v>
      </c>
      <c r="E44" s="7">
        <v>10</v>
      </c>
      <c r="F44"/>
      <c r="H44" s="87">
        <f t="shared" si="2"/>
        <v>9.25</v>
      </c>
      <c r="I44" s="7">
        <v>9</v>
      </c>
      <c r="J44" s="7">
        <v>10</v>
      </c>
      <c r="K44" s="93">
        <f t="shared" si="3"/>
        <v>9.5</v>
      </c>
      <c r="L44" s="86">
        <f t="shared" si="4"/>
        <v>9.375</v>
      </c>
      <c r="M44" s="7">
        <v>8</v>
      </c>
      <c r="N44" s="93">
        <f t="shared" si="5"/>
        <v>8</v>
      </c>
      <c r="O44" s="69"/>
      <c r="P44" s="69">
        <v>7</v>
      </c>
      <c r="Q44" s="69">
        <v>8</v>
      </c>
      <c r="R44" s="69"/>
      <c r="S44" s="69"/>
      <c r="T44" s="93">
        <f t="shared" si="6"/>
        <v>7.5</v>
      </c>
      <c r="U44" s="86">
        <f t="shared" si="8"/>
        <v>7.75</v>
      </c>
      <c r="V44" s="7">
        <v>8</v>
      </c>
      <c r="X44">
        <v>10</v>
      </c>
      <c r="Y44" s="85">
        <f t="shared" si="9"/>
        <v>8.78125</v>
      </c>
    </row>
    <row r="45" spans="1:31" x14ac:dyDescent="0.25">
      <c r="A45" s="214">
        <f t="shared" si="7"/>
        <v>44</v>
      </c>
      <c r="B45" s="190">
        <v>6</v>
      </c>
      <c r="C45" s="7">
        <v>6</v>
      </c>
      <c r="D45" s="7">
        <v>4</v>
      </c>
      <c r="E45" s="7">
        <v>4</v>
      </c>
      <c r="F45" s="7">
        <v>6</v>
      </c>
      <c r="H45" s="87">
        <f t="shared" si="2"/>
        <v>5.2</v>
      </c>
      <c r="I45" s="7">
        <v>7</v>
      </c>
      <c r="J45" s="7">
        <v>6</v>
      </c>
      <c r="K45" s="93">
        <f t="shared" si="3"/>
        <v>6.5</v>
      </c>
      <c r="L45" s="86">
        <f t="shared" si="4"/>
        <v>5.85</v>
      </c>
      <c r="M45" s="7">
        <v>5</v>
      </c>
      <c r="N45" s="93">
        <f t="shared" si="5"/>
        <v>5</v>
      </c>
      <c r="O45" s="69"/>
      <c r="P45" s="69"/>
      <c r="Q45" s="69">
        <v>5</v>
      </c>
      <c r="R45" s="69"/>
      <c r="S45" s="69">
        <v>7</v>
      </c>
      <c r="T45" s="93">
        <f t="shared" si="6"/>
        <v>6</v>
      </c>
      <c r="U45" s="86">
        <f t="shared" si="8"/>
        <v>5.5</v>
      </c>
      <c r="V45" s="7">
        <v>8</v>
      </c>
      <c r="X45"/>
      <c r="Y45" s="85">
        <f t="shared" si="9"/>
        <v>6.45</v>
      </c>
    </row>
    <row r="46" spans="1:31" x14ac:dyDescent="0.25">
      <c r="A46" s="206">
        <f t="shared" si="7"/>
        <v>45</v>
      </c>
      <c r="B46" s="190">
        <v>7</v>
      </c>
      <c r="C46" s="7">
        <v>7</v>
      </c>
      <c r="D46" s="7">
        <v>6</v>
      </c>
      <c r="E46" s="7">
        <v>5</v>
      </c>
      <c r="F46"/>
      <c r="H46" s="87">
        <f t="shared" si="2"/>
        <v>6.25</v>
      </c>
      <c r="I46" s="7">
        <v>7</v>
      </c>
      <c r="J46" s="7">
        <v>8</v>
      </c>
      <c r="K46" s="93">
        <f t="shared" si="3"/>
        <v>7.5</v>
      </c>
      <c r="L46" s="86">
        <f t="shared" si="4"/>
        <v>6.875</v>
      </c>
      <c r="M46" s="7">
        <v>3</v>
      </c>
      <c r="N46" s="93">
        <f t="shared" si="5"/>
        <v>3</v>
      </c>
      <c r="O46" s="69"/>
      <c r="P46" s="69"/>
      <c r="Q46" s="69">
        <v>4</v>
      </c>
      <c r="R46" s="69"/>
      <c r="S46" s="69">
        <v>7</v>
      </c>
      <c r="T46" s="93">
        <f t="shared" si="6"/>
        <v>5.5</v>
      </c>
      <c r="U46" s="86">
        <f t="shared" si="8"/>
        <v>4.25</v>
      </c>
      <c r="V46" s="7">
        <v>7</v>
      </c>
      <c r="W46">
        <v>5</v>
      </c>
      <c r="X46"/>
      <c r="Y46" s="85">
        <f t="shared" si="9"/>
        <v>5.78125</v>
      </c>
    </row>
    <row r="47" spans="1:31" x14ac:dyDescent="0.25">
      <c r="A47" s="206">
        <f t="shared" si="7"/>
        <v>46</v>
      </c>
      <c r="B47" s="190">
        <v>7</v>
      </c>
      <c r="C47" s="7">
        <v>9</v>
      </c>
      <c r="D47" s="7">
        <v>6</v>
      </c>
      <c r="E47" s="7">
        <v>7</v>
      </c>
      <c r="F47"/>
      <c r="G47">
        <v>8</v>
      </c>
      <c r="H47" s="87">
        <f t="shared" si="2"/>
        <v>7.4</v>
      </c>
      <c r="I47" s="7">
        <v>8</v>
      </c>
      <c r="J47" s="7">
        <v>9</v>
      </c>
      <c r="K47" s="93">
        <f t="shared" si="3"/>
        <v>8.5</v>
      </c>
      <c r="L47" s="86">
        <f t="shared" si="4"/>
        <v>7.95</v>
      </c>
      <c r="M47" s="7">
        <v>5</v>
      </c>
      <c r="N47" s="93">
        <f t="shared" si="5"/>
        <v>5</v>
      </c>
      <c r="O47" s="69"/>
      <c r="P47" s="69">
        <v>5</v>
      </c>
      <c r="Q47" s="69">
        <v>7</v>
      </c>
      <c r="R47" s="69"/>
      <c r="S47" s="69"/>
      <c r="T47" s="93">
        <f t="shared" si="6"/>
        <v>6</v>
      </c>
      <c r="U47" s="86">
        <f t="shared" si="8"/>
        <v>5.5</v>
      </c>
      <c r="V47" s="7">
        <v>8</v>
      </c>
      <c r="X47"/>
      <c r="Y47" s="85">
        <f t="shared" si="9"/>
        <v>7.1499999999999995</v>
      </c>
    </row>
    <row r="48" spans="1:31" x14ac:dyDescent="0.25">
      <c r="A48" s="214">
        <f t="shared" si="7"/>
        <v>47</v>
      </c>
      <c r="B48" s="190">
        <v>6</v>
      </c>
      <c r="C48" s="7">
        <v>8</v>
      </c>
      <c r="D48" s="7">
        <v>5</v>
      </c>
      <c r="E48" s="7">
        <v>2</v>
      </c>
      <c r="F48"/>
      <c r="H48" s="87">
        <f t="shared" si="2"/>
        <v>5.25</v>
      </c>
      <c r="I48" s="7">
        <v>6</v>
      </c>
      <c r="J48" s="7">
        <v>7</v>
      </c>
      <c r="K48" s="93">
        <f t="shared" si="3"/>
        <v>6.5</v>
      </c>
      <c r="L48" s="86">
        <f t="shared" si="4"/>
        <v>5.875</v>
      </c>
      <c r="M48" s="7">
        <v>1</v>
      </c>
      <c r="N48" s="93">
        <f t="shared" si="5"/>
        <v>1</v>
      </c>
      <c r="O48" s="69"/>
      <c r="P48" s="69"/>
      <c r="Q48" s="69"/>
      <c r="R48" s="69">
        <v>5</v>
      </c>
      <c r="S48" s="69"/>
      <c r="T48" s="93">
        <f t="shared" si="6"/>
        <v>5</v>
      </c>
      <c r="U48" s="86">
        <f t="shared" si="8"/>
        <v>3</v>
      </c>
      <c r="V48" s="7">
        <v>6</v>
      </c>
      <c r="W48">
        <v>5</v>
      </c>
      <c r="X48">
        <v>5</v>
      </c>
      <c r="Y48" s="85">
        <f t="shared" si="9"/>
        <v>4.9749999999999996</v>
      </c>
    </row>
    <row r="49" spans="1:25" x14ac:dyDescent="0.25">
      <c r="A49" s="206">
        <f t="shared" si="7"/>
        <v>48</v>
      </c>
      <c r="B49" s="190">
        <v>8</v>
      </c>
      <c r="C49" s="7">
        <v>7</v>
      </c>
      <c r="D49" s="7">
        <v>5</v>
      </c>
      <c r="E49" s="7">
        <v>6</v>
      </c>
      <c r="F49"/>
      <c r="H49" s="87">
        <f t="shared" si="2"/>
        <v>6.5</v>
      </c>
      <c r="I49" s="7">
        <v>7</v>
      </c>
      <c r="J49" s="7">
        <v>9</v>
      </c>
      <c r="K49" s="93">
        <f t="shared" si="3"/>
        <v>8</v>
      </c>
      <c r="L49" s="86">
        <f t="shared" si="4"/>
        <v>7.25</v>
      </c>
      <c r="M49" s="7">
        <v>8</v>
      </c>
      <c r="N49" s="93">
        <f t="shared" si="5"/>
        <v>8</v>
      </c>
      <c r="O49" s="69"/>
      <c r="P49" s="69">
        <v>7</v>
      </c>
      <c r="Q49" s="69"/>
      <c r="R49" s="69">
        <v>7</v>
      </c>
      <c r="S49" s="69">
        <v>9</v>
      </c>
      <c r="T49" s="93">
        <f t="shared" si="6"/>
        <v>7.666666666666667</v>
      </c>
      <c r="U49" s="86">
        <f t="shared" si="8"/>
        <v>7.8333333333333339</v>
      </c>
      <c r="V49" s="7">
        <v>8</v>
      </c>
      <c r="X49"/>
      <c r="Y49" s="85">
        <f t="shared" si="9"/>
        <v>7.6944444444444455</v>
      </c>
    </row>
    <row r="50" spans="1:25" x14ac:dyDescent="0.25">
      <c r="A50" s="206">
        <f t="shared" si="7"/>
        <v>49</v>
      </c>
      <c r="B50" s="190">
        <v>8</v>
      </c>
      <c r="C50" s="7">
        <v>7</v>
      </c>
      <c r="D50" s="7">
        <v>5</v>
      </c>
      <c r="E50" s="7">
        <v>4</v>
      </c>
      <c r="F50" s="7">
        <v>6</v>
      </c>
      <c r="H50" s="87">
        <f t="shared" si="2"/>
        <v>6</v>
      </c>
      <c r="I50" s="7">
        <v>8</v>
      </c>
      <c r="J50" s="7">
        <v>8</v>
      </c>
      <c r="K50" s="93">
        <f t="shared" si="3"/>
        <v>8</v>
      </c>
      <c r="L50" s="86">
        <f t="shared" si="4"/>
        <v>7</v>
      </c>
      <c r="M50" s="7">
        <v>5</v>
      </c>
      <c r="N50" s="93">
        <f t="shared" si="5"/>
        <v>5</v>
      </c>
      <c r="O50" s="69"/>
      <c r="P50" s="69">
        <v>7</v>
      </c>
      <c r="Q50" s="69"/>
      <c r="R50" s="69">
        <v>7</v>
      </c>
      <c r="S50" s="69"/>
      <c r="T50" s="93">
        <f t="shared" si="6"/>
        <v>7</v>
      </c>
      <c r="U50" s="86">
        <f t="shared" si="8"/>
        <v>6</v>
      </c>
      <c r="V50" s="7">
        <v>8</v>
      </c>
      <c r="X50"/>
      <c r="Y50" s="85">
        <f t="shared" si="9"/>
        <v>7</v>
      </c>
    </row>
    <row r="51" spans="1:25" x14ac:dyDescent="0.25">
      <c r="A51" s="214">
        <f t="shared" si="7"/>
        <v>50</v>
      </c>
      <c r="B51" s="190">
        <v>8</v>
      </c>
      <c r="C51" s="7"/>
      <c r="D51" s="7">
        <v>6</v>
      </c>
      <c r="E51" s="7">
        <v>8</v>
      </c>
      <c r="F51" s="7">
        <v>5</v>
      </c>
      <c r="G51" s="5"/>
      <c r="H51" s="87">
        <f t="shared" si="2"/>
        <v>6.75</v>
      </c>
      <c r="I51" s="7">
        <v>7</v>
      </c>
      <c r="J51" s="7">
        <v>9</v>
      </c>
      <c r="K51" s="93">
        <f t="shared" si="3"/>
        <v>8</v>
      </c>
      <c r="L51" s="86">
        <f t="shared" si="4"/>
        <v>7.375</v>
      </c>
      <c r="M51" s="7">
        <v>5</v>
      </c>
      <c r="N51" s="93">
        <f t="shared" si="5"/>
        <v>5</v>
      </c>
      <c r="O51" s="69"/>
      <c r="P51" s="68"/>
      <c r="Q51" s="68"/>
      <c r="R51" s="68">
        <v>7</v>
      </c>
      <c r="S51" s="68">
        <v>10</v>
      </c>
      <c r="T51" s="93">
        <f t="shared" si="6"/>
        <v>8.5</v>
      </c>
      <c r="U51" s="86">
        <f t="shared" si="8"/>
        <v>6.75</v>
      </c>
      <c r="V51" s="7">
        <v>8</v>
      </c>
      <c r="W51" s="5"/>
      <c r="X51" s="5"/>
      <c r="Y51" s="85">
        <f t="shared" si="9"/>
        <v>7.375</v>
      </c>
    </row>
    <row r="52" spans="1:25" ht="15.75" thickBot="1" x14ac:dyDescent="0.3">
      <c r="A52" s="220">
        <f t="shared" si="7"/>
        <v>51</v>
      </c>
      <c r="B52" s="210">
        <v>9</v>
      </c>
      <c r="C52" s="210">
        <v>9</v>
      </c>
      <c r="D52" s="210">
        <v>10</v>
      </c>
      <c r="E52" s="210">
        <v>8</v>
      </c>
      <c r="F52" s="210"/>
      <c r="G52" s="210">
        <v>10</v>
      </c>
      <c r="H52" s="196">
        <f t="shared" si="2"/>
        <v>9.1999999999999993</v>
      </c>
      <c r="I52" s="210">
        <v>10</v>
      </c>
      <c r="J52" s="210">
        <v>9</v>
      </c>
      <c r="K52" s="212">
        <f t="shared" si="3"/>
        <v>9.5</v>
      </c>
      <c r="L52" s="197">
        <f t="shared" si="4"/>
        <v>9.35</v>
      </c>
      <c r="M52" s="210">
        <v>8</v>
      </c>
      <c r="N52" s="212">
        <f t="shared" si="5"/>
        <v>8</v>
      </c>
      <c r="O52" s="195"/>
      <c r="P52" s="195">
        <v>8</v>
      </c>
      <c r="Q52" s="195"/>
      <c r="R52" s="195">
        <v>8</v>
      </c>
      <c r="S52" s="195"/>
      <c r="T52" s="212">
        <f t="shared" si="6"/>
        <v>8</v>
      </c>
      <c r="U52" s="197">
        <f t="shared" si="8"/>
        <v>8</v>
      </c>
      <c r="V52" s="210">
        <v>7</v>
      </c>
      <c r="W52" s="210"/>
      <c r="X52" s="210"/>
      <c r="Y52" s="213">
        <f t="shared" si="9"/>
        <v>8.1166666666666671</v>
      </c>
    </row>
    <row r="53" spans="1:25" x14ac:dyDescent="0.25">
      <c r="A53" s="206">
        <f t="shared" si="7"/>
        <v>52</v>
      </c>
      <c r="B53" s="7">
        <v>8</v>
      </c>
      <c r="C53" s="7">
        <v>8</v>
      </c>
      <c r="D53" s="7">
        <v>6</v>
      </c>
      <c r="E53" s="7">
        <v>8</v>
      </c>
      <c r="F53"/>
      <c r="G53">
        <v>8</v>
      </c>
      <c r="H53" s="87">
        <f t="shared" si="2"/>
        <v>7.6</v>
      </c>
      <c r="I53" s="7">
        <v>7</v>
      </c>
      <c r="J53" s="7">
        <v>9</v>
      </c>
      <c r="K53" s="93">
        <f t="shared" si="3"/>
        <v>8</v>
      </c>
      <c r="L53" s="86">
        <f t="shared" si="4"/>
        <v>7.8</v>
      </c>
      <c r="M53" s="7">
        <v>6</v>
      </c>
      <c r="N53" s="93">
        <f t="shared" si="5"/>
        <v>6</v>
      </c>
      <c r="O53" s="69"/>
      <c r="P53" s="69"/>
      <c r="Q53" s="70"/>
      <c r="R53" s="69"/>
      <c r="S53" s="69"/>
      <c r="T53" s="249"/>
      <c r="U53" s="86">
        <f t="shared" si="8"/>
        <v>6</v>
      </c>
      <c r="V53" s="7">
        <v>8</v>
      </c>
      <c r="W53">
        <v>8</v>
      </c>
      <c r="X53">
        <v>9</v>
      </c>
      <c r="Y53" s="85">
        <f t="shared" si="9"/>
        <v>7.76</v>
      </c>
    </row>
    <row r="54" spans="1:25" x14ac:dyDescent="0.25">
      <c r="A54" s="206">
        <f t="shared" si="7"/>
        <v>53</v>
      </c>
      <c r="B54" s="7">
        <v>9</v>
      </c>
      <c r="C54" s="7">
        <v>8</v>
      </c>
      <c r="D54" s="7">
        <v>6</v>
      </c>
      <c r="E54" s="7">
        <v>7</v>
      </c>
      <c r="F54"/>
      <c r="G54">
        <v>9</v>
      </c>
      <c r="H54" s="87">
        <f t="shared" si="2"/>
        <v>7.8</v>
      </c>
      <c r="I54" s="7">
        <v>9</v>
      </c>
      <c r="J54" s="7">
        <v>9</v>
      </c>
      <c r="K54" s="93">
        <f t="shared" si="3"/>
        <v>9</v>
      </c>
      <c r="L54" s="86">
        <f t="shared" si="4"/>
        <v>8.4</v>
      </c>
      <c r="M54" s="7">
        <v>7</v>
      </c>
      <c r="N54" s="93">
        <f t="shared" si="5"/>
        <v>7</v>
      </c>
      <c r="O54" s="69"/>
      <c r="P54" s="69">
        <v>8</v>
      </c>
      <c r="Q54" s="70">
        <v>8</v>
      </c>
      <c r="R54" s="69"/>
      <c r="S54" s="69"/>
      <c r="T54" s="93">
        <f t="shared" si="6"/>
        <v>8</v>
      </c>
      <c r="U54" s="86">
        <f t="shared" si="8"/>
        <v>7.5</v>
      </c>
      <c r="V54" s="7">
        <v>9</v>
      </c>
      <c r="X54"/>
      <c r="Y54" s="85">
        <f t="shared" si="9"/>
        <v>8.2999999999999989</v>
      </c>
    </row>
    <row r="55" spans="1:25" x14ac:dyDescent="0.25">
      <c r="A55" s="206">
        <f t="shared" si="7"/>
        <v>54</v>
      </c>
      <c r="B55" s="7">
        <v>7</v>
      </c>
      <c r="C55" s="7">
        <v>6</v>
      </c>
      <c r="D55" s="7">
        <v>6</v>
      </c>
      <c r="E55" s="7">
        <v>6</v>
      </c>
      <c r="F55"/>
      <c r="G55">
        <v>7</v>
      </c>
      <c r="H55" s="87">
        <f t="shared" si="2"/>
        <v>6.4</v>
      </c>
      <c r="I55" s="7">
        <v>6</v>
      </c>
      <c r="J55" s="7">
        <v>9</v>
      </c>
      <c r="K55" s="93">
        <f t="shared" si="3"/>
        <v>7.5</v>
      </c>
      <c r="L55" s="86">
        <f t="shared" si="4"/>
        <v>6.95</v>
      </c>
      <c r="M55" s="7">
        <v>5</v>
      </c>
      <c r="N55" s="93">
        <f t="shared" si="5"/>
        <v>5</v>
      </c>
      <c r="O55" s="69"/>
      <c r="P55" s="69">
        <v>6</v>
      </c>
      <c r="Q55" s="69">
        <v>7</v>
      </c>
      <c r="R55" s="69"/>
      <c r="S55" s="69"/>
      <c r="T55" s="93">
        <f t="shared" si="6"/>
        <v>6.5</v>
      </c>
      <c r="U55" s="86">
        <f t="shared" si="8"/>
        <v>5.75</v>
      </c>
      <c r="V55" s="7">
        <v>7</v>
      </c>
      <c r="X55"/>
      <c r="Y55" s="85">
        <f t="shared" si="9"/>
        <v>6.5666666666666664</v>
      </c>
    </row>
    <row r="56" spans="1:25" x14ac:dyDescent="0.25">
      <c r="A56" s="214">
        <f t="shared" si="7"/>
        <v>55</v>
      </c>
      <c r="B56" s="7">
        <v>6</v>
      </c>
      <c r="C56" s="7">
        <v>6</v>
      </c>
      <c r="D56" s="7">
        <v>5</v>
      </c>
      <c r="E56" s="7">
        <v>5</v>
      </c>
      <c r="F56" s="7">
        <v>8</v>
      </c>
      <c r="H56" s="87">
        <f t="shared" si="2"/>
        <v>6</v>
      </c>
      <c r="I56" s="7">
        <v>7</v>
      </c>
      <c r="J56" s="7">
        <v>6</v>
      </c>
      <c r="K56" s="93">
        <f t="shared" si="3"/>
        <v>6.5</v>
      </c>
      <c r="L56" s="86">
        <f t="shared" si="4"/>
        <v>6.25</v>
      </c>
      <c r="M56" s="7">
        <v>6</v>
      </c>
      <c r="N56" s="93">
        <f t="shared" si="5"/>
        <v>6</v>
      </c>
      <c r="O56" s="69"/>
      <c r="P56" s="69">
        <v>7</v>
      </c>
      <c r="Q56" s="69">
        <v>5</v>
      </c>
      <c r="R56" s="69"/>
      <c r="S56" s="69"/>
      <c r="T56" s="93">
        <f t="shared" si="6"/>
        <v>6</v>
      </c>
      <c r="U56" s="86">
        <f t="shared" si="8"/>
        <v>6</v>
      </c>
      <c r="V56" s="7">
        <v>7</v>
      </c>
      <c r="X56"/>
      <c r="Y56" s="85">
        <f t="shared" si="9"/>
        <v>6.416666666666667</v>
      </c>
    </row>
    <row r="57" spans="1:25" x14ac:dyDescent="0.25">
      <c r="A57" s="206">
        <f t="shared" si="7"/>
        <v>56</v>
      </c>
      <c r="B57" s="7">
        <v>7</v>
      </c>
      <c r="C57" s="7">
        <v>6</v>
      </c>
      <c r="D57" s="7">
        <v>3</v>
      </c>
      <c r="E57" s="7">
        <v>5</v>
      </c>
      <c r="F57"/>
      <c r="G57">
        <v>5</v>
      </c>
      <c r="H57" s="87">
        <f t="shared" si="2"/>
        <v>5.2</v>
      </c>
      <c r="I57" s="7">
        <v>6</v>
      </c>
      <c r="J57" s="7">
        <v>8</v>
      </c>
      <c r="K57" s="93">
        <f t="shared" si="3"/>
        <v>7</v>
      </c>
      <c r="L57" s="86">
        <f t="shared" si="4"/>
        <v>6.1</v>
      </c>
      <c r="M57" s="7">
        <v>5</v>
      </c>
      <c r="N57" s="93">
        <f t="shared" si="5"/>
        <v>5</v>
      </c>
      <c r="O57" s="69"/>
      <c r="P57" s="69"/>
      <c r="Q57" s="69"/>
      <c r="R57" s="69"/>
      <c r="S57" s="69">
        <v>5</v>
      </c>
      <c r="T57" s="93">
        <f t="shared" si="6"/>
        <v>5</v>
      </c>
      <c r="U57" s="86">
        <f t="shared" si="8"/>
        <v>5</v>
      </c>
      <c r="V57" s="7">
        <v>7</v>
      </c>
      <c r="W57">
        <v>5</v>
      </c>
      <c r="X57"/>
      <c r="Y57" s="85">
        <f t="shared" si="9"/>
        <v>5.7750000000000004</v>
      </c>
    </row>
    <row r="58" spans="1:25" x14ac:dyDescent="0.25">
      <c r="A58" s="214">
        <f t="shared" si="7"/>
        <v>57</v>
      </c>
      <c r="B58" s="7">
        <v>5</v>
      </c>
      <c r="C58" s="7">
        <v>7</v>
      </c>
      <c r="D58" s="7">
        <v>6</v>
      </c>
      <c r="E58" s="7">
        <v>7</v>
      </c>
      <c r="F58"/>
      <c r="H58" s="87">
        <f t="shared" si="2"/>
        <v>6.25</v>
      </c>
      <c r="I58" s="7">
        <v>6</v>
      </c>
      <c r="J58" s="7">
        <v>8</v>
      </c>
      <c r="K58" s="93">
        <f t="shared" si="3"/>
        <v>7</v>
      </c>
      <c r="L58" s="86">
        <f t="shared" si="4"/>
        <v>6.625</v>
      </c>
      <c r="M58" s="7">
        <v>5</v>
      </c>
      <c r="N58" s="93">
        <f t="shared" si="5"/>
        <v>5</v>
      </c>
      <c r="O58" s="69"/>
      <c r="P58" s="69">
        <v>7</v>
      </c>
      <c r="Q58" s="69">
        <v>5</v>
      </c>
      <c r="R58" s="69"/>
      <c r="S58" s="69">
        <v>7</v>
      </c>
      <c r="T58" s="93">
        <f t="shared" si="6"/>
        <v>6.333333333333333</v>
      </c>
      <c r="U58" s="86">
        <f t="shared" si="8"/>
        <v>5.6666666666666661</v>
      </c>
      <c r="V58" s="7">
        <v>8</v>
      </c>
      <c r="X58"/>
      <c r="Y58" s="85">
        <f t="shared" si="9"/>
        <v>6.7638888888888884</v>
      </c>
    </row>
    <row r="59" spans="1:25" x14ac:dyDescent="0.25">
      <c r="A59" s="206">
        <f t="shared" si="7"/>
        <v>58</v>
      </c>
      <c r="B59" s="7">
        <v>9</v>
      </c>
      <c r="C59" s="7">
        <v>6</v>
      </c>
      <c r="D59" s="7">
        <v>6</v>
      </c>
      <c r="E59" s="7">
        <v>8</v>
      </c>
      <c r="F59"/>
      <c r="G59">
        <v>10</v>
      </c>
      <c r="H59" s="87">
        <f t="shared" si="2"/>
        <v>7.8</v>
      </c>
      <c r="I59" s="7">
        <v>9</v>
      </c>
      <c r="J59" s="7">
        <v>8</v>
      </c>
      <c r="K59" s="93">
        <f t="shared" si="3"/>
        <v>8.5</v>
      </c>
      <c r="L59" s="86">
        <f t="shared" si="4"/>
        <v>8.15</v>
      </c>
      <c r="M59" s="7">
        <v>6</v>
      </c>
      <c r="N59" s="93">
        <f t="shared" si="5"/>
        <v>6</v>
      </c>
      <c r="O59" s="69"/>
      <c r="P59" s="69"/>
      <c r="Q59" s="69"/>
      <c r="R59" s="69"/>
      <c r="S59" s="69">
        <v>6</v>
      </c>
      <c r="T59" s="93">
        <f t="shared" si="6"/>
        <v>6</v>
      </c>
      <c r="U59" s="86">
        <f t="shared" si="8"/>
        <v>6</v>
      </c>
      <c r="V59" s="7">
        <v>9</v>
      </c>
      <c r="W59">
        <v>7</v>
      </c>
      <c r="X59"/>
      <c r="Y59" s="85">
        <f t="shared" si="9"/>
        <v>7.5374999999999996</v>
      </c>
    </row>
    <row r="60" spans="1:25" x14ac:dyDescent="0.25">
      <c r="A60" s="214">
        <f t="shared" si="7"/>
        <v>59</v>
      </c>
      <c r="B60" s="7">
        <v>4</v>
      </c>
      <c r="C60" s="7">
        <v>5</v>
      </c>
      <c r="D60" s="7">
        <v>2</v>
      </c>
      <c r="E60" s="7">
        <v>6</v>
      </c>
      <c r="F60"/>
      <c r="G60">
        <v>5</v>
      </c>
      <c r="H60" s="87">
        <f t="shared" si="2"/>
        <v>4.4000000000000004</v>
      </c>
      <c r="I60" s="7">
        <v>5</v>
      </c>
      <c r="J60" s="7">
        <v>6</v>
      </c>
      <c r="K60" s="93">
        <f t="shared" si="3"/>
        <v>5.5</v>
      </c>
      <c r="L60" s="86">
        <f t="shared" si="4"/>
        <v>4.95</v>
      </c>
      <c r="M60" s="7">
        <v>1</v>
      </c>
      <c r="N60" s="93">
        <f t="shared" si="5"/>
        <v>1</v>
      </c>
      <c r="O60" s="69"/>
      <c r="P60" s="69"/>
      <c r="Q60" s="69">
        <v>2</v>
      </c>
      <c r="R60" s="69"/>
      <c r="S60" s="69">
        <v>6</v>
      </c>
      <c r="T60" s="93">
        <f t="shared" si="6"/>
        <v>4</v>
      </c>
      <c r="U60" s="86">
        <f t="shared" si="8"/>
        <v>2.5</v>
      </c>
      <c r="V60" s="7">
        <v>7</v>
      </c>
      <c r="X60"/>
      <c r="Y60" s="85">
        <f t="shared" si="9"/>
        <v>4.8166666666666664</v>
      </c>
    </row>
    <row r="61" spans="1:25" x14ac:dyDescent="0.25">
      <c r="A61" s="206">
        <f t="shared" si="7"/>
        <v>60</v>
      </c>
      <c r="B61" s="7">
        <v>7</v>
      </c>
      <c r="C61" s="7">
        <v>8</v>
      </c>
      <c r="D61" s="7">
        <v>7</v>
      </c>
      <c r="E61" s="7">
        <v>7</v>
      </c>
      <c r="F61"/>
      <c r="G61">
        <v>7</v>
      </c>
      <c r="H61" s="87">
        <f t="shared" si="2"/>
        <v>7.2</v>
      </c>
      <c r="I61" s="7">
        <v>7</v>
      </c>
      <c r="J61" s="7">
        <v>9</v>
      </c>
      <c r="K61" s="93">
        <f t="shared" si="3"/>
        <v>8</v>
      </c>
      <c r="L61" s="86">
        <f t="shared" si="4"/>
        <v>7.6</v>
      </c>
      <c r="M61" s="7">
        <v>5</v>
      </c>
      <c r="N61" s="93">
        <f t="shared" si="5"/>
        <v>5</v>
      </c>
      <c r="O61" s="69"/>
      <c r="P61" s="69"/>
      <c r="Q61" s="69"/>
      <c r="R61" s="69"/>
      <c r="S61" s="69"/>
      <c r="T61" s="249"/>
      <c r="U61" s="86">
        <f t="shared" si="8"/>
        <v>5</v>
      </c>
      <c r="V61" s="7">
        <v>8</v>
      </c>
      <c r="W61">
        <v>7</v>
      </c>
      <c r="X61">
        <v>7</v>
      </c>
      <c r="Y61" s="85">
        <f t="shared" si="9"/>
        <v>6.92</v>
      </c>
    </row>
    <row r="62" spans="1:25" x14ac:dyDescent="0.25">
      <c r="A62" s="206">
        <f t="shared" si="7"/>
        <v>61</v>
      </c>
      <c r="B62" s="7">
        <v>8</v>
      </c>
      <c r="C62" s="7">
        <v>7</v>
      </c>
      <c r="D62" s="7">
        <v>7</v>
      </c>
      <c r="E62" s="7">
        <v>7</v>
      </c>
      <c r="F62"/>
      <c r="H62" s="87">
        <f t="shared" si="2"/>
        <v>7.25</v>
      </c>
      <c r="I62" s="7">
        <v>6</v>
      </c>
      <c r="J62" s="7">
        <v>9</v>
      </c>
      <c r="K62" s="93">
        <f t="shared" si="3"/>
        <v>7.5</v>
      </c>
      <c r="L62" s="86">
        <f t="shared" si="4"/>
        <v>7.375</v>
      </c>
      <c r="M62" s="7">
        <v>7</v>
      </c>
      <c r="N62" s="93">
        <f t="shared" si="5"/>
        <v>7</v>
      </c>
      <c r="O62" s="69"/>
      <c r="P62" s="69">
        <v>7</v>
      </c>
      <c r="Q62" s="69">
        <v>6</v>
      </c>
      <c r="S62" s="69"/>
      <c r="T62" s="93">
        <f t="shared" si="6"/>
        <v>6.5</v>
      </c>
      <c r="U62" s="86">
        <f t="shared" si="8"/>
        <v>6.75</v>
      </c>
      <c r="V62" s="7">
        <v>9</v>
      </c>
      <c r="W62">
        <v>8</v>
      </c>
      <c r="X62"/>
      <c r="Y62" s="85">
        <f t="shared" si="9"/>
        <v>7.78125</v>
      </c>
    </row>
    <row r="63" spans="1:25" x14ac:dyDescent="0.25">
      <c r="A63" s="214">
        <f t="shared" si="7"/>
        <v>62</v>
      </c>
      <c r="B63" s="7">
        <v>4</v>
      </c>
      <c r="C63" s="7">
        <v>4</v>
      </c>
      <c r="D63" s="7">
        <v>3</v>
      </c>
      <c r="E63" s="7">
        <v>4</v>
      </c>
      <c r="F63"/>
      <c r="H63" s="87">
        <f t="shared" si="2"/>
        <v>3.75</v>
      </c>
      <c r="I63" s="7">
        <v>4</v>
      </c>
      <c r="J63" s="7">
        <v>7</v>
      </c>
      <c r="K63" s="93">
        <f t="shared" si="3"/>
        <v>5.5</v>
      </c>
      <c r="L63" s="86">
        <f t="shared" si="4"/>
        <v>4.625</v>
      </c>
      <c r="M63" s="7">
        <v>4</v>
      </c>
      <c r="N63" s="93">
        <f t="shared" si="5"/>
        <v>4</v>
      </c>
      <c r="O63" s="69"/>
      <c r="P63" s="69">
        <v>4</v>
      </c>
      <c r="Q63" s="69"/>
      <c r="R63" s="69">
        <v>4</v>
      </c>
      <c r="S63" s="69">
        <v>4</v>
      </c>
      <c r="T63" s="93">
        <f t="shared" si="6"/>
        <v>4</v>
      </c>
      <c r="U63" s="86">
        <f t="shared" si="8"/>
        <v>4</v>
      </c>
      <c r="V63" s="7">
        <v>8</v>
      </c>
      <c r="X63"/>
      <c r="Y63" s="85">
        <f t="shared" si="9"/>
        <v>5.541666666666667</v>
      </c>
    </row>
    <row r="64" spans="1:25" x14ac:dyDescent="0.25">
      <c r="A64" s="214">
        <f t="shared" si="7"/>
        <v>63</v>
      </c>
      <c r="B64" s="7">
        <v>7</v>
      </c>
      <c r="C64" s="7">
        <v>7</v>
      </c>
      <c r="D64" s="7">
        <v>5</v>
      </c>
      <c r="E64" s="7">
        <v>8</v>
      </c>
      <c r="F64"/>
      <c r="G64">
        <v>7</v>
      </c>
      <c r="H64" s="87">
        <f t="shared" si="2"/>
        <v>6.8</v>
      </c>
      <c r="I64" s="7">
        <v>8</v>
      </c>
      <c r="J64" s="7">
        <v>9</v>
      </c>
      <c r="K64" s="93">
        <f t="shared" si="3"/>
        <v>8.5</v>
      </c>
      <c r="L64" s="86">
        <f t="shared" si="4"/>
        <v>7.65</v>
      </c>
      <c r="M64" s="7">
        <v>5</v>
      </c>
      <c r="N64" s="93">
        <f t="shared" si="5"/>
        <v>5</v>
      </c>
      <c r="O64" s="69"/>
      <c r="P64" s="69"/>
      <c r="Q64" s="69">
        <v>6</v>
      </c>
      <c r="R64" s="69"/>
      <c r="S64" s="69">
        <v>8</v>
      </c>
      <c r="T64" s="93">
        <f t="shared" si="6"/>
        <v>7</v>
      </c>
      <c r="U64" s="86">
        <f t="shared" si="8"/>
        <v>6</v>
      </c>
      <c r="V64" s="7">
        <v>8</v>
      </c>
      <c r="X64"/>
      <c r="Y64" s="85">
        <f t="shared" si="9"/>
        <v>7.2166666666666659</v>
      </c>
    </row>
    <row r="65" spans="1:25" x14ac:dyDescent="0.25">
      <c r="A65" s="214">
        <f t="shared" si="7"/>
        <v>64</v>
      </c>
      <c r="B65" s="7">
        <v>7</v>
      </c>
      <c r="C65" s="7">
        <v>8</v>
      </c>
      <c r="D65" s="7">
        <v>6</v>
      </c>
      <c r="E65" s="7">
        <v>7</v>
      </c>
      <c r="F65"/>
      <c r="H65" s="87">
        <f t="shared" si="2"/>
        <v>7</v>
      </c>
      <c r="I65" s="7">
        <v>8</v>
      </c>
      <c r="J65" s="7">
        <v>8</v>
      </c>
      <c r="K65" s="93">
        <f t="shared" si="3"/>
        <v>8</v>
      </c>
      <c r="L65" s="86">
        <f t="shared" si="4"/>
        <v>7.5</v>
      </c>
      <c r="M65" s="7">
        <v>7</v>
      </c>
      <c r="N65" s="93">
        <f t="shared" si="5"/>
        <v>7</v>
      </c>
      <c r="O65" s="69"/>
      <c r="P65" s="69">
        <v>6</v>
      </c>
      <c r="Q65" s="69"/>
      <c r="R65" s="69">
        <v>8</v>
      </c>
      <c r="S65" s="69">
        <v>8</v>
      </c>
      <c r="T65" s="93">
        <f t="shared" si="6"/>
        <v>7.333333333333333</v>
      </c>
      <c r="U65" s="86">
        <f t="shared" si="8"/>
        <v>7.1666666666666661</v>
      </c>
      <c r="V65" s="7">
        <v>9</v>
      </c>
      <c r="X65"/>
      <c r="Y65" s="85">
        <f t="shared" si="9"/>
        <v>7.8888888888888884</v>
      </c>
    </row>
    <row r="66" spans="1:25" x14ac:dyDescent="0.25">
      <c r="A66" s="214">
        <f t="shared" si="7"/>
        <v>65</v>
      </c>
      <c r="B66" s="7">
        <v>7</v>
      </c>
      <c r="C66" s="7">
        <v>7</v>
      </c>
      <c r="D66" s="7">
        <v>5</v>
      </c>
      <c r="E66" s="7">
        <v>7</v>
      </c>
      <c r="F66"/>
      <c r="G66">
        <v>6</v>
      </c>
      <c r="H66" s="87">
        <f t="shared" si="2"/>
        <v>6.4</v>
      </c>
      <c r="I66" s="7">
        <v>6</v>
      </c>
      <c r="J66" s="7">
        <v>8</v>
      </c>
      <c r="K66" s="93">
        <f t="shared" si="3"/>
        <v>7</v>
      </c>
      <c r="L66" s="86">
        <f t="shared" si="4"/>
        <v>6.7</v>
      </c>
      <c r="M66" s="7">
        <v>5</v>
      </c>
      <c r="N66" s="93">
        <f t="shared" si="5"/>
        <v>5</v>
      </c>
      <c r="O66" s="69"/>
      <c r="P66" s="69">
        <v>6</v>
      </c>
      <c r="Q66" s="69"/>
      <c r="R66" s="69"/>
      <c r="S66" s="69">
        <v>7</v>
      </c>
      <c r="T66" s="93">
        <f t="shared" si="6"/>
        <v>6.5</v>
      </c>
      <c r="U66" s="86">
        <f t="shared" ref="U66:U80" si="10">AVERAGE(N66,T66)</f>
        <v>5.75</v>
      </c>
      <c r="V66" s="7">
        <v>8</v>
      </c>
      <c r="X66"/>
      <c r="Y66" s="85">
        <f t="shared" ref="Y66:Y80" si="11">AVERAGE(L66,U66,V66:X66)</f>
        <v>6.8166666666666664</v>
      </c>
    </row>
    <row r="67" spans="1:25" x14ac:dyDescent="0.25">
      <c r="A67" s="206">
        <f t="shared" si="7"/>
        <v>66</v>
      </c>
      <c r="B67" s="7">
        <v>8</v>
      </c>
      <c r="C67" s="7">
        <v>8</v>
      </c>
      <c r="D67" s="7">
        <v>5</v>
      </c>
      <c r="E67" s="7">
        <v>7</v>
      </c>
      <c r="F67"/>
      <c r="G67">
        <v>8</v>
      </c>
      <c r="H67" s="87">
        <f t="shared" ref="H67:H80" si="12">AVERAGE(B67:G67)</f>
        <v>7.2</v>
      </c>
      <c r="I67" s="7">
        <v>7</v>
      </c>
      <c r="J67" s="7">
        <v>9</v>
      </c>
      <c r="K67" s="93">
        <f t="shared" ref="K67:K80" si="13">AVERAGE(I67:J67)</f>
        <v>8</v>
      </c>
      <c r="L67" s="86">
        <f t="shared" ref="L67:L80" si="14">AVERAGE(H67,K67)</f>
        <v>7.6</v>
      </c>
      <c r="M67" s="7">
        <v>7</v>
      </c>
      <c r="N67" s="93">
        <f t="shared" ref="N67:N80" si="15">AVERAGE(M67)</f>
        <v>7</v>
      </c>
      <c r="O67" s="69"/>
      <c r="P67" s="69">
        <v>7</v>
      </c>
      <c r="Q67" s="69">
        <v>8</v>
      </c>
      <c r="R67" s="69"/>
      <c r="S67" s="69"/>
      <c r="T67" s="93">
        <f t="shared" ref="T67:T80" si="16">AVERAGE(P67:S67)</f>
        <v>7.5</v>
      </c>
      <c r="U67" s="86">
        <f t="shared" si="10"/>
        <v>7.25</v>
      </c>
      <c r="V67" s="7">
        <v>9</v>
      </c>
      <c r="X67"/>
      <c r="Y67" s="85">
        <f t="shared" si="11"/>
        <v>7.95</v>
      </c>
    </row>
    <row r="68" spans="1:25" x14ac:dyDescent="0.25">
      <c r="A68" s="214">
        <f t="shared" ref="A68:A80" si="17">A67+1</f>
        <v>67</v>
      </c>
      <c r="B68" s="7">
        <v>5</v>
      </c>
      <c r="C68" s="7">
        <v>5</v>
      </c>
      <c r="D68" s="7">
        <v>3</v>
      </c>
      <c r="E68" s="7">
        <v>5</v>
      </c>
      <c r="F68"/>
      <c r="H68" s="87">
        <f t="shared" si="12"/>
        <v>4.5</v>
      </c>
      <c r="I68" s="7">
        <v>6</v>
      </c>
      <c r="J68" s="7">
        <v>7</v>
      </c>
      <c r="K68" s="93">
        <f t="shared" si="13"/>
        <v>6.5</v>
      </c>
      <c r="L68" s="86">
        <f t="shared" si="14"/>
        <v>5.5</v>
      </c>
      <c r="M68" s="7">
        <v>5</v>
      </c>
      <c r="N68" s="93">
        <f t="shared" si="15"/>
        <v>5</v>
      </c>
      <c r="O68" s="69"/>
      <c r="P68" s="69">
        <v>5</v>
      </c>
      <c r="Q68" s="69">
        <v>5</v>
      </c>
      <c r="R68" s="69">
        <v>5</v>
      </c>
      <c r="S68" s="69"/>
      <c r="T68" s="93">
        <f t="shared" si="16"/>
        <v>5</v>
      </c>
      <c r="U68" s="86">
        <f t="shared" si="10"/>
        <v>5</v>
      </c>
      <c r="V68" s="7">
        <v>7</v>
      </c>
      <c r="X68"/>
      <c r="Y68" s="85">
        <f t="shared" si="11"/>
        <v>5.833333333333333</v>
      </c>
    </row>
    <row r="69" spans="1:25" x14ac:dyDescent="0.25">
      <c r="A69" s="206">
        <f t="shared" si="17"/>
        <v>68</v>
      </c>
      <c r="B69" s="7">
        <v>8</v>
      </c>
      <c r="C69" s="7">
        <v>8</v>
      </c>
      <c r="D69" s="7">
        <v>7</v>
      </c>
      <c r="E69" s="7">
        <v>7</v>
      </c>
      <c r="F69"/>
      <c r="G69">
        <v>8</v>
      </c>
      <c r="H69" s="87">
        <f t="shared" si="12"/>
        <v>7.6</v>
      </c>
      <c r="I69" s="7">
        <v>9</v>
      </c>
      <c r="J69" s="7">
        <v>10</v>
      </c>
      <c r="K69" s="93">
        <f t="shared" si="13"/>
        <v>9.5</v>
      </c>
      <c r="L69" s="86">
        <f t="shared" si="14"/>
        <v>8.5500000000000007</v>
      </c>
      <c r="M69" s="7">
        <v>6</v>
      </c>
      <c r="N69" s="93">
        <f t="shared" si="15"/>
        <v>6</v>
      </c>
      <c r="O69" s="69"/>
      <c r="P69" s="69"/>
      <c r="Q69" s="69"/>
      <c r="R69" s="69"/>
      <c r="S69" s="69"/>
      <c r="T69" s="249"/>
      <c r="U69" s="86">
        <f t="shared" si="10"/>
        <v>6</v>
      </c>
      <c r="V69" s="7">
        <v>8</v>
      </c>
      <c r="W69">
        <v>8</v>
      </c>
      <c r="X69">
        <v>10</v>
      </c>
      <c r="Y69" s="85">
        <f t="shared" si="11"/>
        <v>8.11</v>
      </c>
    </row>
    <row r="70" spans="1:25" x14ac:dyDescent="0.25">
      <c r="A70" s="214">
        <f t="shared" si="17"/>
        <v>69</v>
      </c>
      <c r="B70" s="7">
        <v>7</v>
      </c>
      <c r="C70" s="7">
        <v>8</v>
      </c>
      <c r="D70" s="7">
        <v>5</v>
      </c>
      <c r="E70" s="7">
        <v>8</v>
      </c>
      <c r="F70"/>
      <c r="H70" s="87">
        <f t="shared" si="12"/>
        <v>7</v>
      </c>
      <c r="I70" s="7">
        <v>8</v>
      </c>
      <c r="J70" s="7">
        <v>7</v>
      </c>
      <c r="K70" s="93">
        <f t="shared" si="13"/>
        <v>7.5</v>
      </c>
      <c r="L70" s="86">
        <f t="shared" si="14"/>
        <v>7.25</v>
      </c>
      <c r="M70" s="7">
        <v>9</v>
      </c>
      <c r="N70" s="93">
        <f t="shared" si="15"/>
        <v>9</v>
      </c>
      <c r="O70" s="69"/>
      <c r="P70" s="69">
        <v>8</v>
      </c>
      <c r="Q70" s="69"/>
      <c r="R70" s="69">
        <v>9</v>
      </c>
      <c r="S70" s="69">
        <v>10</v>
      </c>
      <c r="T70" s="93">
        <f t="shared" si="16"/>
        <v>9</v>
      </c>
      <c r="U70" s="86">
        <f t="shared" si="10"/>
        <v>9</v>
      </c>
      <c r="V70" s="7">
        <v>9</v>
      </c>
      <c r="X70"/>
      <c r="Y70" s="85">
        <f t="shared" si="11"/>
        <v>8.4166666666666661</v>
      </c>
    </row>
    <row r="71" spans="1:25" x14ac:dyDescent="0.25">
      <c r="A71" s="206">
        <f t="shared" si="17"/>
        <v>70</v>
      </c>
      <c r="B71" s="7">
        <v>8</v>
      </c>
      <c r="C71" s="7">
        <v>6</v>
      </c>
      <c r="D71" s="7">
        <v>5</v>
      </c>
      <c r="E71" s="7">
        <v>6</v>
      </c>
      <c r="F71"/>
      <c r="G71">
        <v>7</v>
      </c>
      <c r="H71" s="87">
        <f t="shared" si="12"/>
        <v>6.4</v>
      </c>
      <c r="I71" s="7">
        <v>8</v>
      </c>
      <c r="J71" s="7">
        <v>8</v>
      </c>
      <c r="K71" s="93">
        <f t="shared" si="13"/>
        <v>8</v>
      </c>
      <c r="L71" s="86">
        <f t="shared" si="14"/>
        <v>7.2</v>
      </c>
      <c r="M71" s="7">
        <v>6</v>
      </c>
      <c r="N71" s="93">
        <f t="shared" si="15"/>
        <v>6</v>
      </c>
      <c r="O71" s="69"/>
      <c r="P71" s="69"/>
      <c r="Q71" s="69"/>
      <c r="R71" s="69"/>
      <c r="S71" s="69">
        <v>5</v>
      </c>
      <c r="T71" s="93">
        <f t="shared" si="16"/>
        <v>5</v>
      </c>
      <c r="U71" s="86">
        <f t="shared" si="10"/>
        <v>5.5</v>
      </c>
      <c r="V71" s="7">
        <v>7</v>
      </c>
      <c r="W71">
        <v>6</v>
      </c>
      <c r="X71"/>
      <c r="Y71" s="85">
        <f t="shared" si="11"/>
        <v>6.4249999999999998</v>
      </c>
    </row>
    <row r="72" spans="1:25" x14ac:dyDescent="0.25">
      <c r="A72" s="206">
        <f t="shared" si="17"/>
        <v>71</v>
      </c>
      <c r="B72" s="7">
        <v>6</v>
      </c>
      <c r="C72" s="7">
        <v>6</v>
      </c>
      <c r="D72" s="7">
        <v>4</v>
      </c>
      <c r="E72" s="7">
        <v>5</v>
      </c>
      <c r="F72"/>
      <c r="G72">
        <v>5</v>
      </c>
      <c r="H72" s="87">
        <f t="shared" si="12"/>
        <v>5.2</v>
      </c>
      <c r="I72" s="7">
        <v>7</v>
      </c>
      <c r="J72" s="7">
        <v>8</v>
      </c>
      <c r="K72" s="93">
        <f t="shared" si="13"/>
        <v>7.5</v>
      </c>
      <c r="L72" s="86">
        <f t="shared" si="14"/>
        <v>6.35</v>
      </c>
      <c r="M72" s="7">
        <v>5</v>
      </c>
      <c r="N72" s="93">
        <f t="shared" si="15"/>
        <v>5</v>
      </c>
      <c r="O72" s="69"/>
      <c r="P72" s="69"/>
      <c r="Q72" s="69"/>
      <c r="R72" s="69"/>
      <c r="S72" s="69">
        <v>5</v>
      </c>
      <c r="T72" s="93">
        <f t="shared" si="16"/>
        <v>5</v>
      </c>
      <c r="U72" s="86">
        <f t="shared" si="10"/>
        <v>5</v>
      </c>
      <c r="V72" s="7">
        <v>8</v>
      </c>
      <c r="W72">
        <v>5</v>
      </c>
      <c r="X72"/>
      <c r="Y72" s="85">
        <f t="shared" si="11"/>
        <v>6.0875000000000004</v>
      </c>
    </row>
    <row r="73" spans="1:25" x14ac:dyDescent="0.25">
      <c r="A73" s="206">
        <f t="shared" si="17"/>
        <v>72</v>
      </c>
      <c r="B73" s="7">
        <v>7</v>
      </c>
      <c r="C73" s="7">
        <v>7</v>
      </c>
      <c r="D73" s="7">
        <v>5</v>
      </c>
      <c r="E73" s="7">
        <v>6</v>
      </c>
      <c r="F73"/>
      <c r="G73">
        <v>6</v>
      </c>
      <c r="H73" s="87">
        <f t="shared" si="12"/>
        <v>6.2</v>
      </c>
      <c r="I73" s="7">
        <v>7</v>
      </c>
      <c r="J73" s="7">
        <v>7</v>
      </c>
      <c r="K73" s="93">
        <f t="shared" si="13"/>
        <v>7</v>
      </c>
      <c r="L73" s="86">
        <f t="shared" si="14"/>
        <v>6.6</v>
      </c>
      <c r="M73" s="7">
        <v>5</v>
      </c>
      <c r="N73" s="93">
        <f t="shared" si="15"/>
        <v>5</v>
      </c>
      <c r="O73" s="69"/>
      <c r="P73" s="69"/>
      <c r="Q73" s="69"/>
      <c r="R73" s="69"/>
      <c r="S73" s="69">
        <v>6</v>
      </c>
      <c r="T73" s="93">
        <f t="shared" si="16"/>
        <v>6</v>
      </c>
      <c r="U73" s="86">
        <f t="shared" si="10"/>
        <v>5.5</v>
      </c>
      <c r="V73" s="7">
        <v>9</v>
      </c>
      <c r="W73">
        <v>6</v>
      </c>
      <c r="X73"/>
      <c r="Y73" s="85">
        <f t="shared" si="11"/>
        <v>6.7750000000000004</v>
      </c>
    </row>
    <row r="74" spans="1:25" x14ac:dyDescent="0.25">
      <c r="A74" s="206">
        <f t="shared" si="17"/>
        <v>73</v>
      </c>
      <c r="B74" s="7">
        <v>7</v>
      </c>
      <c r="C74" s="7">
        <v>7</v>
      </c>
      <c r="D74" s="7">
        <v>6</v>
      </c>
      <c r="E74" s="7">
        <v>6</v>
      </c>
      <c r="F74"/>
      <c r="G74">
        <v>8</v>
      </c>
      <c r="H74" s="87">
        <f t="shared" si="12"/>
        <v>6.8</v>
      </c>
      <c r="I74" s="7">
        <v>7</v>
      </c>
      <c r="J74" s="7">
        <v>9</v>
      </c>
      <c r="K74" s="93">
        <f t="shared" si="13"/>
        <v>8</v>
      </c>
      <c r="L74" s="86">
        <f t="shared" si="14"/>
        <v>7.4</v>
      </c>
      <c r="M74" s="7">
        <v>6</v>
      </c>
      <c r="N74" s="93">
        <f t="shared" si="15"/>
        <v>6</v>
      </c>
      <c r="O74" s="69"/>
      <c r="P74" s="69"/>
      <c r="Q74" s="69"/>
      <c r="R74" s="69"/>
      <c r="S74" s="69">
        <v>7</v>
      </c>
      <c r="T74" s="93">
        <f t="shared" si="16"/>
        <v>7</v>
      </c>
      <c r="U74" s="86">
        <f t="shared" si="10"/>
        <v>6.5</v>
      </c>
      <c r="V74" s="7">
        <v>9</v>
      </c>
      <c r="X74">
        <v>7</v>
      </c>
      <c r="Y74" s="85">
        <f t="shared" si="11"/>
        <v>7.4749999999999996</v>
      </c>
    </row>
    <row r="75" spans="1:25" x14ac:dyDescent="0.25">
      <c r="A75" s="206">
        <f t="shared" si="17"/>
        <v>74</v>
      </c>
      <c r="B75" s="7">
        <v>9</v>
      </c>
      <c r="C75" s="7">
        <v>9</v>
      </c>
      <c r="D75" s="7">
        <v>10</v>
      </c>
      <c r="E75" s="7">
        <v>9</v>
      </c>
      <c r="F75" s="7">
        <v>10</v>
      </c>
      <c r="H75" s="87">
        <f t="shared" si="12"/>
        <v>9.4</v>
      </c>
      <c r="I75" s="7">
        <v>9</v>
      </c>
      <c r="J75" s="7">
        <v>10</v>
      </c>
      <c r="K75" s="93">
        <f t="shared" si="13"/>
        <v>9.5</v>
      </c>
      <c r="L75" s="86">
        <f t="shared" si="14"/>
        <v>9.4499999999999993</v>
      </c>
      <c r="M75" s="7">
        <v>9</v>
      </c>
      <c r="N75" s="93">
        <f t="shared" si="15"/>
        <v>9</v>
      </c>
      <c r="O75" s="69"/>
      <c r="P75" s="69">
        <v>9</v>
      </c>
      <c r="Q75" s="69">
        <v>9</v>
      </c>
      <c r="R75" s="69"/>
      <c r="S75" s="69"/>
      <c r="T75" s="93">
        <f t="shared" si="16"/>
        <v>9</v>
      </c>
      <c r="U75" s="86">
        <f t="shared" si="10"/>
        <v>9</v>
      </c>
      <c r="V75" s="7">
        <v>9</v>
      </c>
      <c r="X75"/>
      <c r="Y75" s="85">
        <f t="shared" si="11"/>
        <v>9.15</v>
      </c>
    </row>
    <row r="76" spans="1:25" ht="15.75" thickBot="1" x14ac:dyDescent="0.3">
      <c r="A76" s="220">
        <f t="shared" si="17"/>
        <v>75</v>
      </c>
      <c r="B76" s="209">
        <v>5</v>
      </c>
      <c r="C76" s="209">
        <v>6</v>
      </c>
      <c r="D76" s="209">
        <v>4</v>
      </c>
      <c r="E76" s="210">
        <v>7</v>
      </c>
      <c r="F76" s="210"/>
      <c r="G76" s="210">
        <v>6</v>
      </c>
      <c r="H76" s="196">
        <f t="shared" si="12"/>
        <v>5.6</v>
      </c>
      <c r="I76" s="209">
        <v>5</v>
      </c>
      <c r="J76" s="209">
        <v>9</v>
      </c>
      <c r="K76" s="212">
        <f t="shared" si="13"/>
        <v>7</v>
      </c>
      <c r="L76" s="197">
        <f t="shared" si="14"/>
        <v>6.3</v>
      </c>
      <c r="M76" s="209">
        <v>5</v>
      </c>
      <c r="N76" s="212">
        <f t="shared" si="15"/>
        <v>5</v>
      </c>
      <c r="O76" s="195"/>
      <c r="P76" s="195"/>
      <c r="Q76" s="195">
        <v>5</v>
      </c>
      <c r="R76" s="195">
        <v>6</v>
      </c>
      <c r="S76" s="195"/>
      <c r="T76" s="212">
        <f t="shared" si="16"/>
        <v>5.5</v>
      </c>
      <c r="U76" s="197">
        <f t="shared" si="10"/>
        <v>5.25</v>
      </c>
      <c r="V76" s="209">
        <v>9</v>
      </c>
      <c r="W76" s="210"/>
      <c r="X76" s="210"/>
      <c r="Y76" s="213">
        <f t="shared" si="11"/>
        <v>6.8500000000000005</v>
      </c>
    </row>
    <row r="77" spans="1:25" x14ac:dyDescent="0.25">
      <c r="A77" s="206">
        <f t="shared" si="17"/>
        <v>76</v>
      </c>
      <c r="B77" s="190">
        <v>6</v>
      </c>
      <c r="C77" s="7"/>
      <c r="D77" s="7">
        <v>7</v>
      </c>
      <c r="E77" s="7">
        <v>7</v>
      </c>
      <c r="F77" s="5"/>
      <c r="G77" s="5"/>
      <c r="H77" s="87">
        <f t="shared" si="12"/>
        <v>6.666666666666667</v>
      </c>
      <c r="I77" s="7">
        <v>7</v>
      </c>
      <c r="J77" s="7">
        <v>7</v>
      </c>
      <c r="K77" s="93">
        <f t="shared" si="13"/>
        <v>7</v>
      </c>
      <c r="L77" s="86">
        <f t="shared" si="14"/>
        <v>6.8333333333333339</v>
      </c>
      <c r="M77" s="7">
        <v>6</v>
      </c>
      <c r="N77" s="93">
        <f t="shared" si="15"/>
        <v>6</v>
      </c>
      <c r="O77" s="69">
        <v>6</v>
      </c>
      <c r="P77" s="68"/>
      <c r="Q77" s="68"/>
      <c r="R77" s="68">
        <v>6</v>
      </c>
      <c r="S77" s="68"/>
      <c r="T77" s="93">
        <f t="shared" si="16"/>
        <v>6</v>
      </c>
      <c r="U77" s="86">
        <f t="shared" si="10"/>
        <v>6</v>
      </c>
      <c r="V77" s="7">
        <v>7</v>
      </c>
      <c r="W77" s="5"/>
      <c r="X77" s="5">
        <v>6</v>
      </c>
      <c r="Y77" s="85">
        <f t="shared" si="11"/>
        <v>6.4583333333333339</v>
      </c>
    </row>
    <row r="78" spans="1:25" x14ac:dyDescent="0.25">
      <c r="A78" s="206">
        <f t="shared" si="17"/>
        <v>77</v>
      </c>
      <c r="B78" s="190">
        <v>5</v>
      </c>
      <c r="C78" s="5"/>
      <c r="D78" s="7">
        <v>7</v>
      </c>
      <c r="E78" s="7">
        <v>6</v>
      </c>
      <c r="F78" s="5"/>
      <c r="G78" s="5"/>
      <c r="H78" s="87">
        <f t="shared" si="12"/>
        <v>6</v>
      </c>
      <c r="I78" s="7">
        <v>7</v>
      </c>
      <c r="J78" s="7">
        <v>7</v>
      </c>
      <c r="K78" s="93">
        <f t="shared" si="13"/>
        <v>7</v>
      </c>
      <c r="L78" s="86">
        <f t="shared" si="14"/>
        <v>6.5</v>
      </c>
      <c r="M78" s="7">
        <v>4</v>
      </c>
      <c r="N78" s="93">
        <f t="shared" si="15"/>
        <v>4</v>
      </c>
      <c r="O78" s="69">
        <v>6</v>
      </c>
      <c r="P78" s="68"/>
      <c r="Q78" s="68"/>
      <c r="R78" s="68">
        <v>5</v>
      </c>
      <c r="S78" s="68"/>
      <c r="T78" s="93">
        <f t="shared" si="16"/>
        <v>5</v>
      </c>
      <c r="U78" s="86">
        <f t="shared" si="10"/>
        <v>4.5</v>
      </c>
      <c r="V78" s="7">
        <v>7</v>
      </c>
      <c r="W78" s="5"/>
      <c r="X78" s="5">
        <v>6</v>
      </c>
      <c r="Y78" s="85">
        <f t="shared" si="11"/>
        <v>6</v>
      </c>
    </row>
    <row r="79" spans="1:25" x14ac:dyDescent="0.25">
      <c r="A79" s="214">
        <f t="shared" si="17"/>
        <v>78</v>
      </c>
      <c r="B79" s="190">
        <v>5</v>
      </c>
      <c r="C79" s="7"/>
      <c r="D79" s="7">
        <v>7</v>
      </c>
      <c r="E79" s="7">
        <v>6</v>
      </c>
      <c r="F79"/>
      <c r="H79" s="87">
        <f t="shared" si="12"/>
        <v>6</v>
      </c>
      <c r="I79" s="7">
        <v>7</v>
      </c>
      <c r="J79" s="7">
        <v>7</v>
      </c>
      <c r="K79" s="93">
        <f t="shared" si="13"/>
        <v>7</v>
      </c>
      <c r="L79" s="86">
        <f t="shared" si="14"/>
        <v>6.5</v>
      </c>
      <c r="M79" s="7">
        <v>5</v>
      </c>
      <c r="N79" s="93">
        <f t="shared" si="15"/>
        <v>5</v>
      </c>
      <c r="O79" s="69">
        <v>5</v>
      </c>
      <c r="P79" s="69"/>
      <c r="Q79" s="69"/>
      <c r="R79" s="70">
        <v>5</v>
      </c>
      <c r="S79" s="70"/>
      <c r="T79" s="93">
        <f t="shared" si="16"/>
        <v>5</v>
      </c>
      <c r="U79" s="86">
        <f t="shared" si="10"/>
        <v>5</v>
      </c>
      <c r="V79" s="7">
        <v>8</v>
      </c>
      <c r="X79" s="7">
        <v>5</v>
      </c>
      <c r="Y79" s="85">
        <f t="shared" si="11"/>
        <v>6.125</v>
      </c>
    </row>
    <row r="80" spans="1:25" x14ac:dyDescent="0.25">
      <c r="A80" s="214">
        <f t="shared" si="17"/>
        <v>79</v>
      </c>
      <c r="B80" s="190">
        <v>5</v>
      </c>
      <c r="C80" s="7"/>
      <c r="D80" s="7">
        <v>5</v>
      </c>
      <c r="E80" s="7">
        <v>6</v>
      </c>
      <c r="F80"/>
      <c r="H80" s="87">
        <f t="shared" si="12"/>
        <v>5.333333333333333</v>
      </c>
      <c r="I80" s="7">
        <v>6</v>
      </c>
      <c r="J80" s="7">
        <v>6</v>
      </c>
      <c r="K80" s="93">
        <f t="shared" si="13"/>
        <v>6</v>
      </c>
      <c r="L80" s="86">
        <f t="shared" si="14"/>
        <v>5.6666666666666661</v>
      </c>
      <c r="M80" s="7">
        <v>5</v>
      </c>
      <c r="N80" s="93">
        <f t="shared" si="15"/>
        <v>5</v>
      </c>
      <c r="O80" s="69">
        <v>4</v>
      </c>
      <c r="P80" s="69"/>
      <c r="Q80" s="69"/>
      <c r="R80" s="69">
        <v>5</v>
      </c>
      <c r="S80" s="69"/>
      <c r="T80" s="93">
        <f t="shared" si="16"/>
        <v>5</v>
      </c>
      <c r="U80" s="86">
        <f t="shared" si="10"/>
        <v>5</v>
      </c>
      <c r="V80" s="7">
        <v>8</v>
      </c>
      <c r="X80" s="7">
        <v>5</v>
      </c>
      <c r="Y80" s="85">
        <f t="shared" si="11"/>
        <v>5.9166666666666661</v>
      </c>
    </row>
    <row r="81" spans="1:25" x14ac:dyDescent="0.25">
      <c r="A81" s="8"/>
      <c r="B81" s="12" t="s">
        <v>0</v>
      </c>
      <c r="C81" s="12" t="s">
        <v>110</v>
      </c>
      <c r="D81" s="12" t="s">
        <v>1</v>
      </c>
      <c r="E81" s="12" t="s">
        <v>2</v>
      </c>
      <c r="F81" s="16" t="s">
        <v>13</v>
      </c>
      <c r="G81" s="24" t="s">
        <v>12</v>
      </c>
      <c r="H81" s="67" t="s">
        <v>95</v>
      </c>
      <c r="I81" s="12" t="s">
        <v>5</v>
      </c>
      <c r="J81" s="12" t="s">
        <v>11</v>
      </c>
      <c r="K81" s="58" t="s">
        <v>5</v>
      </c>
      <c r="L81" s="58" t="s">
        <v>94</v>
      </c>
      <c r="M81" s="12" t="s">
        <v>3</v>
      </c>
      <c r="N81" s="12" t="s">
        <v>97</v>
      </c>
      <c r="O81" s="12" t="s">
        <v>4</v>
      </c>
      <c r="P81" s="24" t="s">
        <v>112</v>
      </c>
      <c r="Q81" s="16" t="s">
        <v>14</v>
      </c>
      <c r="R81" s="15" t="s">
        <v>9</v>
      </c>
      <c r="S81" s="16" t="s">
        <v>15</v>
      </c>
      <c r="T81" s="12" t="s">
        <v>99</v>
      </c>
      <c r="U81" s="67" t="s">
        <v>93</v>
      </c>
      <c r="V81" s="12" t="s">
        <v>111</v>
      </c>
      <c r="W81" s="24" t="s">
        <v>7</v>
      </c>
      <c r="X81" s="25" t="s">
        <v>8</v>
      </c>
      <c r="Y81" s="57" t="s">
        <v>42</v>
      </c>
    </row>
    <row r="82" spans="1:25" x14ac:dyDescent="0.25">
      <c r="F82"/>
      <c r="U82"/>
      <c r="X82"/>
    </row>
    <row r="83" spans="1:25" x14ac:dyDescent="0.25">
      <c r="F83"/>
      <c r="U83"/>
      <c r="X83"/>
    </row>
    <row r="84" spans="1:25" x14ac:dyDescent="0.25">
      <c r="F84"/>
      <c r="U84"/>
      <c r="X84"/>
    </row>
    <row r="85" spans="1:25" x14ac:dyDescent="0.25">
      <c r="F85"/>
      <c r="U85"/>
      <c r="X85"/>
    </row>
    <row r="86" spans="1:25" x14ac:dyDescent="0.25">
      <c r="F86"/>
      <c r="U86"/>
      <c r="X86"/>
    </row>
    <row r="87" spans="1:25" x14ac:dyDescent="0.25">
      <c r="F87"/>
      <c r="U87"/>
      <c r="X87"/>
    </row>
    <row r="88" spans="1:25" x14ac:dyDescent="0.25">
      <c r="F88"/>
      <c r="U88"/>
      <c r="X88"/>
    </row>
    <row r="89" spans="1:25" x14ac:dyDescent="0.25">
      <c r="F89"/>
      <c r="U89"/>
      <c r="X89"/>
    </row>
    <row r="90" spans="1:25" x14ac:dyDescent="0.25">
      <c r="F90"/>
      <c r="U90"/>
      <c r="X90"/>
    </row>
    <row r="91" spans="1:25" x14ac:dyDescent="0.25">
      <c r="F91"/>
      <c r="U91"/>
      <c r="X91"/>
    </row>
    <row r="92" spans="1:25" x14ac:dyDescent="0.25">
      <c r="F92"/>
      <c r="U92"/>
      <c r="X92"/>
    </row>
    <row r="93" spans="1:25" x14ac:dyDescent="0.25">
      <c r="F93"/>
      <c r="U93"/>
      <c r="X93"/>
    </row>
    <row r="94" spans="1:25" x14ac:dyDescent="0.25">
      <c r="F94"/>
      <c r="U94"/>
      <c r="X94"/>
    </row>
    <row r="95" spans="1:25" x14ac:dyDescent="0.25">
      <c r="F95"/>
      <c r="U95"/>
      <c r="X95"/>
    </row>
    <row r="96" spans="1:25" x14ac:dyDescent="0.25">
      <c r="F96"/>
      <c r="U96"/>
      <c r="X96"/>
    </row>
    <row r="97" spans="1:25" x14ac:dyDescent="0.25">
      <c r="F97"/>
      <c r="U97"/>
      <c r="X97"/>
    </row>
    <row r="98" spans="1:25" x14ac:dyDescent="0.25">
      <c r="F98"/>
      <c r="U98"/>
      <c r="X98"/>
    </row>
    <row r="99" spans="1:25" x14ac:dyDescent="0.25">
      <c r="F99"/>
      <c r="U99"/>
      <c r="X99"/>
    </row>
    <row r="100" spans="1:25" x14ac:dyDescent="0.25">
      <c r="F100"/>
      <c r="U100"/>
      <c r="X100"/>
    </row>
    <row r="101" spans="1:25" x14ac:dyDescent="0.25">
      <c r="F101"/>
      <c r="U101"/>
      <c r="X101"/>
    </row>
    <row r="102" spans="1:25" x14ac:dyDescent="0.25">
      <c r="F102"/>
      <c r="U102"/>
      <c r="X102"/>
    </row>
    <row r="103" spans="1:25" x14ac:dyDescent="0.25">
      <c r="F103"/>
      <c r="U103"/>
      <c r="X103"/>
    </row>
    <row r="104" spans="1:25" x14ac:dyDescent="0.25">
      <c r="F104"/>
      <c r="U104"/>
      <c r="X104"/>
    </row>
    <row r="105" spans="1:25" x14ac:dyDescent="0.25">
      <c r="F105"/>
      <c r="U105"/>
      <c r="X105"/>
    </row>
    <row r="106" spans="1:25" x14ac:dyDescent="0.25">
      <c r="F106"/>
      <c r="U106"/>
      <c r="X106"/>
    </row>
    <row r="107" spans="1:25" x14ac:dyDescent="0.25">
      <c r="F107"/>
      <c r="U107"/>
      <c r="X107"/>
    </row>
    <row r="108" spans="1:25" x14ac:dyDescent="0.25">
      <c r="F108"/>
      <c r="U108"/>
      <c r="X108"/>
    </row>
    <row r="109" spans="1:25" x14ac:dyDescent="0.25">
      <c r="F109"/>
      <c r="U109"/>
      <c r="X109"/>
    </row>
    <row r="110" spans="1:25" x14ac:dyDescent="0.25">
      <c r="F110"/>
      <c r="U110"/>
      <c r="X110"/>
    </row>
    <row r="111" spans="1:25" x14ac:dyDescent="0.25">
      <c r="F111"/>
      <c r="U111"/>
      <c r="X111"/>
    </row>
    <row r="112" spans="1:25" x14ac:dyDescent="0.25">
      <c r="A112" s="50"/>
      <c r="B112" s="50"/>
      <c r="C112" s="50"/>
      <c r="D112" s="50"/>
      <c r="E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V112" s="50"/>
      <c r="W112" s="50"/>
      <c r="X112" s="50"/>
      <c r="Y112" s="50"/>
    </row>
    <row r="113" spans="1:25" x14ac:dyDescent="0.25">
      <c r="A113" s="50"/>
      <c r="B113" s="50"/>
      <c r="C113" s="50"/>
      <c r="D113" s="50"/>
      <c r="E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V113" s="50"/>
      <c r="W113" s="50"/>
      <c r="X113" s="50"/>
      <c r="Y113" s="5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0"/>
  <sheetViews>
    <sheetView zoomScaleNormal="100" workbookViewId="0"/>
  </sheetViews>
  <sheetFormatPr baseColWidth="10" defaultRowHeight="15" x14ac:dyDescent="0.25"/>
  <cols>
    <col min="1" max="4" width="5.7109375" style="27" customWidth="1"/>
    <col min="5" max="5" width="5.7109375" style="17" customWidth="1"/>
    <col min="6" max="10" width="5.7109375" style="27" customWidth="1"/>
    <col min="11" max="12" width="5.7109375" style="69" customWidth="1"/>
    <col min="13" max="13" width="5.7109375" style="27" customWidth="1"/>
    <col min="14" max="17" width="5.7109375" style="69" customWidth="1"/>
    <col min="18" max="18" width="5.7109375" style="50" customWidth="1"/>
    <col min="19" max="19" width="5.7109375" style="69" customWidth="1"/>
    <col min="20" max="22" width="5.7109375" style="27" customWidth="1"/>
    <col min="23" max="24" width="5.7109375" style="69" customWidth="1"/>
    <col min="25" max="29" width="5.7109375" style="27" customWidth="1"/>
    <col min="30" max="30" width="5.7109375" style="69" customWidth="1"/>
    <col min="31" max="39" width="5.7109375" style="27" customWidth="1"/>
    <col min="40" max="40" width="5.7109375" style="72" customWidth="1"/>
    <col min="41" max="41" width="5.7109375" style="27" customWidth="1"/>
    <col min="42" max="42" width="15.140625" style="27" customWidth="1"/>
    <col min="43" max="43" width="6.28515625" style="27" customWidth="1"/>
    <col min="44" max="44" width="11.42578125" style="27"/>
    <col min="45" max="46" width="6.28515625" style="27" customWidth="1"/>
    <col min="47" max="47" width="8.28515625" style="27" customWidth="1"/>
    <col min="48" max="16384" width="11.42578125" style="27"/>
  </cols>
  <sheetData>
    <row r="1" spans="1:46" x14ac:dyDescent="0.25">
      <c r="A1" s="29"/>
      <c r="B1" s="26" t="s">
        <v>0</v>
      </c>
      <c r="C1" s="26" t="s">
        <v>1</v>
      </c>
      <c r="D1" s="26" t="s">
        <v>2</v>
      </c>
      <c r="E1" s="26" t="s">
        <v>13</v>
      </c>
      <c r="F1" s="26" t="s">
        <v>12</v>
      </c>
      <c r="G1" s="26" t="s">
        <v>141</v>
      </c>
      <c r="H1" s="26" t="s">
        <v>26</v>
      </c>
      <c r="I1" s="56" t="s">
        <v>95</v>
      </c>
      <c r="J1" s="26" t="s">
        <v>16</v>
      </c>
      <c r="K1" s="26" t="s">
        <v>28</v>
      </c>
      <c r="L1" s="26" t="s">
        <v>25</v>
      </c>
      <c r="M1" s="26" t="s">
        <v>29</v>
      </c>
      <c r="N1" s="56" t="s">
        <v>5</v>
      </c>
      <c r="O1" s="56" t="s">
        <v>94</v>
      </c>
      <c r="P1" s="26" t="s">
        <v>3</v>
      </c>
      <c r="Q1" s="26" t="s">
        <v>114</v>
      </c>
      <c r="R1" s="56" t="s">
        <v>97</v>
      </c>
      <c r="S1" s="26" t="s">
        <v>21</v>
      </c>
      <c r="T1" s="26" t="s">
        <v>22</v>
      </c>
      <c r="U1" s="26" t="s">
        <v>17</v>
      </c>
      <c r="V1" s="26" t="s">
        <v>14</v>
      </c>
      <c r="W1" s="26" t="s">
        <v>24</v>
      </c>
      <c r="X1" s="26" t="s">
        <v>23</v>
      </c>
      <c r="Y1" s="26" t="s">
        <v>15</v>
      </c>
      <c r="Z1" s="26" t="s">
        <v>20</v>
      </c>
      <c r="AA1" s="26" t="s">
        <v>27</v>
      </c>
      <c r="AB1" s="26" t="s">
        <v>99</v>
      </c>
      <c r="AC1" s="71" t="s">
        <v>93</v>
      </c>
      <c r="AD1" s="26" t="s">
        <v>111</v>
      </c>
      <c r="AE1" s="26" t="s">
        <v>30</v>
      </c>
      <c r="AF1" s="26" t="s">
        <v>31</v>
      </c>
      <c r="AG1" s="26" t="s">
        <v>32</v>
      </c>
      <c r="AH1" s="26" t="s">
        <v>139</v>
      </c>
      <c r="AI1" s="56" t="s">
        <v>42</v>
      </c>
      <c r="AJ1" s="29"/>
      <c r="AT1" s="30"/>
    </row>
    <row r="2" spans="1:46" x14ac:dyDescent="0.25">
      <c r="A2" s="199">
        <v>1</v>
      </c>
      <c r="B2" s="27">
        <v>10</v>
      </c>
      <c r="C2" s="27">
        <v>10</v>
      </c>
      <c r="D2" s="27">
        <v>10</v>
      </c>
      <c r="E2" s="69"/>
      <c r="F2" s="69"/>
      <c r="I2" s="96">
        <f t="shared" ref="I2:I33" si="0">AVERAGE(B2:H2)</f>
        <v>10</v>
      </c>
      <c r="J2" s="27">
        <v>9</v>
      </c>
      <c r="K2" s="27"/>
      <c r="L2" s="27"/>
      <c r="N2" s="96">
        <f t="shared" ref="N2:N33" si="1">AVERAGE(J2:M2)</f>
        <v>9</v>
      </c>
      <c r="O2" s="103">
        <f t="shared" ref="O2:O33" si="2">AVERAGE(I2,N2)</f>
        <v>9.5</v>
      </c>
      <c r="P2" s="69">
        <v>6</v>
      </c>
      <c r="R2" s="96">
        <f>AVERAGE(P2:Q2)</f>
        <v>6</v>
      </c>
      <c r="T2" s="69">
        <v>8</v>
      </c>
      <c r="U2" s="27">
        <v>8</v>
      </c>
      <c r="V2" s="69">
        <v>8</v>
      </c>
      <c r="W2" s="69">
        <v>8</v>
      </c>
      <c r="Y2" s="69"/>
      <c r="Z2" s="69"/>
      <c r="AB2" s="96">
        <f t="shared" ref="AB2:AB33" si="3">AVERAGE(S2:AA2)</f>
        <v>8</v>
      </c>
      <c r="AC2" s="95">
        <f t="shared" ref="AC2:AC33" si="4">AVERAGE(R2,AB2)</f>
        <v>7</v>
      </c>
      <c r="AD2" s="27">
        <v>9</v>
      </c>
      <c r="AI2" s="103">
        <f t="shared" ref="AI2:AI33" si="5">AVERAGE(O2,AC2,AD2:AH2)</f>
        <v>8.5</v>
      </c>
      <c r="AJ2" s="199">
        <v>1</v>
      </c>
      <c r="AL2" s="19" t="s">
        <v>51</v>
      </c>
      <c r="AM2" s="31"/>
      <c r="AN2" s="31"/>
      <c r="AO2" s="31"/>
      <c r="AP2" s="32"/>
    </row>
    <row r="3" spans="1:46" x14ac:dyDescent="0.25">
      <c r="A3" s="198">
        <f>A2+1</f>
        <v>2</v>
      </c>
      <c r="B3" s="27">
        <v>6</v>
      </c>
      <c r="C3" s="27">
        <v>9</v>
      </c>
      <c r="D3" s="27">
        <v>8</v>
      </c>
      <c r="E3" s="69"/>
      <c r="F3" s="69"/>
      <c r="I3" s="96">
        <f t="shared" si="0"/>
        <v>7.666666666666667</v>
      </c>
      <c r="J3" s="27">
        <v>5</v>
      </c>
      <c r="K3" s="27"/>
      <c r="L3" s="27"/>
      <c r="N3" s="96">
        <f t="shared" si="1"/>
        <v>5</v>
      </c>
      <c r="O3" s="103">
        <f t="shared" si="2"/>
        <v>6.3333333333333339</v>
      </c>
      <c r="P3" s="69">
        <v>5</v>
      </c>
      <c r="R3" s="96">
        <f t="shared" ref="R3:R66" si="6">AVERAGE(P3:Q3)</f>
        <v>5</v>
      </c>
      <c r="S3" s="69">
        <v>3</v>
      </c>
      <c r="T3" s="69"/>
      <c r="U3" s="27">
        <v>7</v>
      </c>
      <c r="V3" s="69"/>
      <c r="X3" s="69">
        <v>6</v>
      </c>
      <c r="Y3" s="69">
        <v>9</v>
      </c>
      <c r="Z3" s="69"/>
      <c r="AB3" s="96">
        <f t="shared" si="3"/>
        <v>6.25</v>
      </c>
      <c r="AC3" s="95">
        <f t="shared" si="4"/>
        <v>5.625</v>
      </c>
      <c r="AD3" s="27">
        <v>8</v>
      </c>
      <c r="AI3" s="103">
        <f t="shared" si="5"/>
        <v>6.6527777777777786</v>
      </c>
      <c r="AJ3" s="198">
        <f>AJ2+1</f>
        <v>2</v>
      </c>
      <c r="AL3" s="34"/>
      <c r="AM3" s="30"/>
      <c r="AN3" s="30"/>
      <c r="AO3" s="30"/>
      <c r="AP3" s="35"/>
    </row>
    <row r="4" spans="1:46" x14ac:dyDescent="0.25">
      <c r="A4" s="193">
        <f t="shared" ref="A4:A67" si="7">A3+1</f>
        <v>3</v>
      </c>
      <c r="B4" s="27">
        <v>7</v>
      </c>
      <c r="C4" s="27">
        <v>8</v>
      </c>
      <c r="D4" s="27">
        <v>7</v>
      </c>
      <c r="E4" s="69"/>
      <c r="F4" s="69"/>
      <c r="I4" s="96">
        <f t="shared" si="0"/>
        <v>7.333333333333333</v>
      </c>
      <c r="J4" s="27">
        <v>4</v>
      </c>
      <c r="K4" s="27"/>
      <c r="L4" s="27"/>
      <c r="N4" s="96">
        <f t="shared" si="1"/>
        <v>4</v>
      </c>
      <c r="O4" s="103">
        <f t="shared" si="2"/>
        <v>5.6666666666666661</v>
      </c>
      <c r="P4" s="69">
        <v>9</v>
      </c>
      <c r="R4" s="96">
        <f t="shared" si="6"/>
        <v>9</v>
      </c>
      <c r="S4" s="69">
        <v>5</v>
      </c>
      <c r="T4" s="69">
        <v>7</v>
      </c>
      <c r="U4" s="27">
        <v>6</v>
      </c>
      <c r="V4" s="69">
        <v>7</v>
      </c>
      <c r="Y4" s="69"/>
      <c r="Z4" s="69"/>
      <c r="AB4" s="96">
        <f t="shared" si="3"/>
        <v>6.25</v>
      </c>
      <c r="AC4" s="95">
        <f t="shared" si="4"/>
        <v>7.625</v>
      </c>
      <c r="AD4" s="27">
        <v>8</v>
      </c>
      <c r="AI4" s="103">
        <f t="shared" si="5"/>
        <v>7.0972222222222214</v>
      </c>
      <c r="AJ4" s="193">
        <f t="shared" ref="AJ4:AJ67" si="8">AJ3+1</f>
        <v>3</v>
      </c>
      <c r="AL4" s="36"/>
      <c r="AM4" s="30" t="s">
        <v>38</v>
      </c>
      <c r="AN4" s="30"/>
      <c r="AO4" s="30"/>
      <c r="AP4" s="35">
        <v>11</v>
      </c>
    </row>
    <row r="5" spans="1:46" x14ac:dyDescent="0.25">
      <c r="A5" s="199">
        <f t="shared" si="7"/>
        <v>4</v>
      </c>
      <c r="B5" s="27">
        <v>6</v>
      </c>
      <c r="C5" s="69">
        <v>5</v>
      </c>
      <c r="D5" s="69">
        <v>9</v>
      </c>
      <c r="E5" s="69"/>
      <c r="F5" s="69"/>
      <c r="I5" s="96">
        <f t="shared" si="0"/>
        <v>6.666666666666667</v>
      </c>
      <c r="J5" s="27">
        <v>4</v>
      </c>
      <c r="K5" s="27"/>
      <c r="L5" s="27"/>
      <c r="N5" s="96">
        <f t="shared" si="1"/>
        <v>4</v>
      </c>
      <c r="O5" s="103">
        <f t="shared" si="2"/>
        <v>5.3333333333333339</v>
      </c>
      <c r="P5" s="69">
        <v>6</v>
      </c>
      <c r="R5" s="96">
        <f t="shared" si="6"/>
        <v>6</v>
      </c>
      <c r="S5" s="69">
        <v>4</v>
      </c>
      <c r="T5" s="69">
        <v>5</v>
      </c>
      <c r="U5" s="69">
        <v>6</v>
      </c>
      <c r="V5" s="69">
        <v>6</v>
      </c>
      <c r="Y5" s="69"/>
      <c r="Z5" s="69"/>
      <c r="AB5" s="96">
        <f t="shared" si="3"/>
        <v>5.25</v>
      </c>
      <c r="AC5" s="95">
        <f t="shared" si="4"/>
        <v>5.625</v>
      </c>
      <c r="AD5" s="27">
        <v>8</v>
      </c>
      <c r="AI5" s="103">
        <f t="shared" si="5"/>
        <v>6.3194444444444455</v>
      </c>
      <c r="AJ5" s="199">
        <f t="shared" si="8"/>
        <v>4</v>
      </c>
      <c r="AL5" s="37"/>
      <c r="AM5" s="30" t="s">
        <v>35</v>
      </c>
      <c r="AN5" s="30"/>
      <c r="AO5" s="30"/>
      <c r="AP5" s="35">
        <v>3</v>
      </c>
    </row>
    <row r="6" spans="1:46" x14ac:dyDescent="0.25">
      <c r="A6" s="199">
        <f t="shared" si="7"/>
        <v>5</v>
      </c>
      <c r="B6" s="27">
        <v>6</v>
      </c>
      <c r="C6" s="27">
        <v>4</v>
      </c>
      <c r="D6" s="27">
        <v>7</v>
      </c>
      <c r="E6" s="69"/>
      <c r="F6" s="69"/>
      <c r="I6" s="96">
        <f t="shared" si="0"/>
        <v>5.666666666666667</v>
      </c>
      <c r="J6" s="27">
        <v>6</v>
      </c>
      <c r="K6" s="27"/>
      <c r="L6" s="27"/>
      <c r="N6" s="96">
        <f t="shared" si="1"/>
        <v>6</v>
      </c>
      <c r="O6" s="103">
        <f t="shared" si="2"/>
        <v>5.8333333333333339</v>
      </c>
      <c r="P6" s="69">
        <v>5</v>
      </c>
      <c r="R6" s="96">
        <f t="shared" si="6"/>
        <v>5</v>
      </c>
      <c r="T6" s="69">
        <v>6</v>
      </c>
      <c r="U6" s="27">
        <v>5</v>
      </c>
      <c r="V6" s="69">
        <v>6</v>
      </c>
      <c r="W6" s="69">
        <v>5</v>
      </c>
      <c r="Y6" s="69"/>
      <c r="Z6" s="69"/>
      <c r="AB6" s="96">
        <f t="shared" si="3"/>
        <v>5.5</v>
      </c>
      <c r="AC6" s="95">
        <f t="shared" si="4"/>
        <v>5.25</v>
      </c>
      <c r="AD6" s="27">
        <v>8</v>
      </c>
      <c r="AI6" s="103">
        <f t="shared" si="5"/>
        <v>6.3611111111111116</v>
      </c>
      <c r="AJ6" s="199">
        <f t="shared" si="8"/>
        <v>5</v>
      </c>
      <c r="AL6" s="38"/>
      <c r="AM6" s="30" t="s">
        <v>36</v>
      </c>
      <c r="AN6" s="30"/>
      <c r="AO6" s="30"/>
      <c r="AP6" s="35">
        <v>54</v>
      </c>
    </row>
    <row r="7" spans="1:46" x14ac:dyDescent="0.25">
      <c r="A7" s="198">
        <f t="shared" si="7"/>
        <v>6</v>
      </c>
      <c r="B7" s="27">
        <v>1</v>
      </c>
      <c r="C7" s="27">
        <v>1</v>
      </c>
      <c r="D7" s="27">
        <v>2</v>
      </c>
      <c r="E7" s="69"/>
      <c r="F7" s="69"/>
      <c r="I7" s="96">
        <f t="shared" si="0"/>
        <v>1.3333333333333333</v>
      </c>
      <c r="J7" s="27">
        <v>1</v>
      </c>
      <c r="K7" s="27"/>
      <c r="L7" s="27"/>
      <c r="N7" s="96">
        <f t="shared" si="1"/>
        <v>1</v>
      </c>
      <c r="O7" s="103">
        <f t="shared" si="2"/>
        <v>1.1666666666666665</v>
      </c>
      <c r="P7" s="69">
        <v>1</v>
      </c>
      <c r="R7" s="96">
        <f t="shared" si="6"/>
        <v>1</v>
      </c>
      <c r="T7" s="69">
        <v>1</v>
      </c>
      <c r="U7" s="27">
        <v>1</v>
      </c>
      <c r="V7" s="69">
        <v>3</v>
      </c>
      <c r="W7" s="69">
        <v>3</v>
      </c>
      <c r="Y7" s="69"/>
      <c r="Z7" s="69"/>
      <c r="AB7" s="96">
        <f t="shared" si="3"/>
        <v>2</v>
      </c>
      <c r="AC7" s="95">
        <f t="shared" si="4"/>
        <v>1.5</v>
      </c>
      <c r="AD7" s="27">
        <v>2</v>
      </c>
      <c r="AI7" s="103">
        <f t="shared" si="5"/>
        <v>1.5555555555555554</v>
      </c>
      <c r="AJ7" s="198">
        <f t="shared" si="8"/>
        <v>6</v>
      </c>
      <c r="AL7" s="39"/>
      <c r="AM7" s="30" t="s">
        <v>37</v>
      </c>
      <c r="AN7" s="30"/>
      <c r="AO7" s="30"/>
      <c r="AP7" s="35">
        <v>44</v>
      </c>
    </row>
    <row r="8" spans="1:46" x14ac:dyDescent="0.25">
      <c r="A8" s="198">
        <f t="shared" si="7"/>
        <v>7</v>
      </c>
      <c r="B8" s="27">
        <v>6</v>
      </c>
      <c r="C8" s="27">
        <v>7</v>
      </c>
      <c r="D8" s="27">
        <v>6</v>
      </c>
      <c r="E8" s="69"/>
      <c r="F8" s="69"/>
      <c r="I8" s="96">
        <f t="shared" si="0"/>
        <v>6.333333333333333</v>
      </c>
      <c r="J8" s="27">
        <v>6</v>
      </c>
      <c r="K8" s="27"/>
      <c r="L8" s="27"/>
      <c r="N8" s="96">
        <f t="shared" si="1"/>
        <v>6</v>
      </c>
      <c r="O8" s="103">
        <f t="shared" si="2"/>
        <v>6.1666666666666661</v>
      </c>
      <c r="P8" s="69">
        <v>5</v>
      </c>
      <c r="R8" s="96">
        <f t="shared" si="6"/>
        <v>5</v>
      </c>
      <c r="S8" s="69">
        <v>4</v>
      </c>
      <c r="T8" s="69"/>
      <c r="U8" s="27">
        <v>7</v>
      </c>
      <c r="V8" s="69"/>
      <c r="X8" s="69">
        <v>7</v>
      </c>
      <c r="Y8" s="69"/>
      <c r="Z8" s="69">
        <v>6</v>
      </c>
      <c r="AB8" s="96">
        <f t="shared" si="3"/>
        <v>6</v>
      </c>
      <c r="AC8" s="95">
        <f t="shared" si="4"/>
        <v>5.5</v>
      </c>
      <c r="AD8" s="27">
        <v>8</v>
      </c>
      <c r="AI8" s="103">
        <f t="shared" si="5"/>
        <v>6.5555555555555545</v>
      </c>
      <c r="AJ8" s="198">
        <f t="shared" si="8"/>
        <v>7</v>
      </c>
      <c r="AL8" s="34"/>
      <c r="AM8" s="30"/>
      <c r="AN8" s="30"/>
      <c r="AO8" s="30"/>
      <c r="AP8" s="28">
        <f>SUM(AP4:AP7)</f>
        <v>112</v>
      </c>
    </row>
    <row r="9" spans="1:46" x14ac:dyDescent="0.25">
      <c r="A9" s="199">
        <f t="shared" si="7"/>
        <v>8</v>
      </c>
      <c r="B9" s="27">
        <v>9</v>
      </c>
      <c r="C9" s="27">
        <v>10</v>
      </c>
      <c r="D9" s="27">
        <v>9</v>
      </c>
      <c r="E9" s="69"/>
      <c r="F9" s="69"/>
      <c r="I9" s="96">
        <f t="shared" si="0"/>
        <v>9.3333333333333339</v>
      </c>
      <c r="J9" s="27">
        <v>9</v>
      </c>
      <c r="K9" s="27"/>
      <c r="L9" s="27"/>
      <c r="N9" s="96">
        <f t="shared" si="1"/>
        <v>9</v>
      </c>
      <c r="O9" s="103">
        <f t="shared" si="2"/>
        <v>9.1666666666666679</v>
      </c>
      <c r="P9" s="69">
        <v>8</v>
      </c>
      <c r="R9" s="96">
        <f t="shared" si="6"/>
        <v>8</v>
      </c>
      <c r="T9" s="69">
        <v>9</v>
      </c>
      <c r="U9" s="27">
        <v>9</v>
      </c>
      <c r="V9" s="69">
        <v>8</v>
      </c>
      <c r="W9" s="69">
        <v>10</v>
      </c>
      <c r="Y9" s="69"/>
      <c r="Z9" s="69"/>
      <c r="AB9" s="96">
        <f t="shared" si="3"/>
        <v>9</v>
      </c>
      <c r="AC9" s="95">
        <f t="shared" si="4"/>
        <v>8.5</v>
      </c>
      <c r="AD9" s="27">
        <v>9</v>
      </c>
      <c r="AI9" s="103">
        <f t="shared" si="5"/>
        <v>8.8888888888888893</v>
      </c>
      <c r="AJ9" s="199">
        <f t="shared" si="8"/>
        <v>8</v>
      </c>
      <c r="AL9" s="34"/>
      <c r="AM9" s="30"/>
      <c r="AN9" s="30"/>
      <c r="AO9" s="30"/>
      <c r="AP9" s="35"/>
    </row>
    <row r="10" spans="1:46" x14ac:dyDescent="0.25">
      <c r="A10" s="199">
        <f t="shared" si="7"/>
        <v>9</v>
      </c>
      <c r="B10" s="27">
        <v>8</v>
      </c>
      <c r="C10" s="27">
        <v>9</v>
      </c>
      <c r="D10" s="27">
        <v>9</v>
      </c>
      <c r="E10" s="69"/>
      <c r="F10" s="69"/>
      <c r="I10" s="96">
        <f t="shared" si="0"/>
        <v>8.6666666666666661</v>
      </c>
      <c r="J10" s="27">
        <v>8</v>
      </c>
      <c r="K10" s="27"/>
      <c r="L10" s="27"/>
      <c r="N10" s="96">
        <f t="shared" si="1"/>
        <v>8</v>
      </c>
      <c r="O10" s="103">
        <f t="shared" si="2"/>
        <v>8.3333333333333321</v>
      </c>
      <c r="P10" s="69">
        <v>6</v>
      </c>
      <c r="R10" s="96">
        <f t="shared" si="6"/>
        <v>6</v>
      </c>
      <c r="S10" s="69">
        <v>5</v>
      </c>
      <c r="T10" s="69">
        <v>7</v>
      </c>
      <c r="U10" s="27">
        <v>7</v>
      </c>
      <c r="V10" s="69">
        <v>8</v>
      </c>
      <c r="Y10" s="69"/>
      <c r="Z10" s="69"/>
      <c r="AB10" s="96">
        <f t="shared" si="3"/>
        <v>6.75</v>
      </c>
      <c r="AC10" s="95">
        <f t="shared" si="4"/>
        <v>6.375</v>
      </c>
      <c r="AD10" s="27">
        <v>8</v>
      </c>
      <c r="AI10" s="103">
        <f t="shared" si="5"/>
        <v>7.5694444444444438</v>
      </c>
      <c r="AJ10" s="199">
        <f t="shared" si="8"/>
        <v>9</v>
      </c>
      <c r="AL10" s="40"/>
      <c r="AM10" s="30" t="s">
        <v>39</v>
      </c>
      <c r="AN10" s="30"/>
      <c r="AO10" s="30"/>
      <c r="AP10" s="35"/>
    </row>
    <row r="11" spans="1:46" x14ac:dyDescent="0.25">
      <c r="A11" s="193">
        <f t="shared" si="7"/>
        <v>10</v>
      </c>
      <c r="B11" s="27">
        <v>10</v>
      </c>
      <c r="C11" s="27">
        <v>10</v>
      </c>
      <c r="D11" s="27">
        <v>10</v>
      </c>
      <c r="E11" s="69"/>
      <c r="F11" s="69"/>
      <c r="I11" s="96">
        <f t="shared" si="0"/>
        <v>10</v>
      </c>
      <c r="J11" s="27">
        <v>9</v>
      </c>
      <c r="K11" s="27"/>
      <c r="L11" s="27"/>
      <c r="N11" s="96">
        <f t="shared" si="1"/>
        <v>9</v>
      </c>
      <c r="O11" s="103">
        <f t="shared" si="2"/>
        <v>9.5</v>
      </c>
      <c r="P11" s="69">
        <v>8</v>
      </c>
      <c r="R11" s="96">
        <f t="shared" si="6"/>
        <v>8</v>
      </c>
      <c r="S11" s="69">
        <v>6</v>
      </c>
      <c r="T11" s="69">
        <v>9</v>
      </c>
      <c r="U11" s="27">
        <v>10</v>
      </c>
      <c r="V11" s="69">
        <v>9</v>
      </c>
      <c r="Y11" s="69"/>
      <c r="Z11" s="69"/>
      <c r="AB11" s="96">
        <f t="shared" si="3"/>
        <v>8.5</v>
      </c>
      <c r="AC11" s="95">
        <f t="shared" si="4"/>
        <v>8.25</v>
      </c>
      <c r="AD11" s="27">
        <v>9</v>
      </c>
      <c r="AI11" s="103">
        <f t="shared" si="5"/>
        <v>8.9166666666666661</v>
      </c>
      <c r="AJ11" s="193">
        <f t="shared" si="8"/>
        <v>10</v>
      </c>
      <c r="AL11" s="102" t="s">
        <v>113</v>
      </c>
      <c r="AM11" s="30" t="s">
        <v>40</v>
      </c>
      <c r="AN11" s="30"/>
      <c r="AO11" s="30"/>
      <c r="AP11" s="35"/>
    </row>
    <row r="12" spans="1:46" x14ac:dyDescent="0.25">
      <c r="A12" s="199">
        <f t="shared" si="7"/>
        <v>11</v>
      </c>
      <c r="B12" s="27">
        <v>5</v>
      </c>
      <c r="C12" s="27">
        <v>6</v>
      </c>
      <c r="D12" s="27">
        <v>5</v>
      </c>
      <c r="E12" s="69"/>
      <c r="F12" s="69"/>
      <c r="I12" s="96">
        <f t="shared" si="0"/>
        <v>5.333333333333333</v>
      </c>
      <c r="J12" s="27">
        <v>3</v>
      </c>
      <c r="K12" s="27"/>
      <c r="L12" s="27"/>
      <c r="N12" s="96">
        <f t="shared" si="1"/>
        <v>3</v>
      </c>
      <c r="O12" s="103">
        <f t="shared" si="2"/>
        <v>4.1666666666666661</v>
      </c>
      <c r="P12" s="69">
        <v>3</v>
      </c>
      <c r="R12" s="96">
        <f t="shared" si="6"/>
        <v>3</v>
      </c>
      <c r="T12" s="69">
        <v>4</v>
      </c>
      <c r="U12" s="27">
        <v>4</v>
      </c>
      <c r="V12" s="69">
        <v>7</v>
      </c>
      <c r="W12" s="69">
        <v>6</v>
      </c>
      <c r="Y12" s="69"/>
      <c r="Z12" s="69"/>
      <c r="AB12" s="96">
        <f t="shared" si="3"/>
        <v>5.25</v>
      </c>
      <c r="AC12" s="95">
        <f t="shared" si="4"/>
        <v>4.125</v>
      </c>
      <c r="AD12" s="27">
        <v>8</v>
      </c>
      <c r="AI12" s="103">
        <f t="shared" si="5"/>
        <v>5.4305555555555545</v>
      </c>
      <c r="AJ12" s="199">
        <f t="shared" si="8"/>
        <v>11</v>
      </c>
      <c r="AL12" s="34"/>
      <c r="AM12" s="30"/>
      <c r="AN12" s="30"/>
      <c r="AO12" s="30"/>
      <c r="AP12" s="35"/>
    </row>
    <row r="13" spans="1:46" x14ac:dyDescent="0.25">
      <c r="A13" s="192">
        <f t="shared" si="7"/>
        <v>12</v>
      </c>
      <c r="B13" s="27">
        <v>8</v>
      </c>
      <c r="C13" s="27">
        <v>8</v>
      </c>
      <c r="D13" s="27">
        <v>7</v>
      </c>
      <c r="E13" s="69"/>
      <c r="F13" s="69"/>
      <c r="I13" s="96">
        <f t="shared" si="0"/>
        <v>7.666666666666667</v>
      </c>
      <c r="J13" s="27">
        <v>7</v>
      </c>
      <c r="K13" s="27"/>
      <c r="L13" s="27"/>
      <c r="N13" s="96">
        <f t="shared" si="1"/>
        <v>7</v>
      </c>
      <c r="O13" s="103">
        <f t="shared" si="2"/>
        <v>7.3333333333333339</v>
      </c>
      <c r="P13" s="69">
        <v>5</v>
      </c>
      <c r="R13" s="96">
        <f t="shared" si="6"/>
        <v>5</v>
      </c>
      <c r="S13" s="69">
        <v>5</v>
      </c>
      <c r="T13" s="69">
        <v>7</v>
      </c>
      <c r="U13" s="27">
        <v>9</v>
      </c>
      <c r="V13" s="69">
        <v>8</v>
      </c>
      <c r="Y13" s="69"/>
      <c r="Z13" s="69"/>
      <c r="AB13" s="96">
        <f t="shared" si="3"/>
        <v>7.25</v>
      </c>
      <c r="AC13" s="95">
        <f t="shared" si="4"/>
        <v>6.125</v>
      </c>
      <c r="AD13" s="27">
        <v>8</v>
      </c>
      <c r="AI13" s="103">
        <f t="shared" si="5"/>
        <v>7.1527777777777786</v>
      </c>
      <c r="AJ13" s="192">
        <f t="shared" si="8"/>
        <v>12</v>
      </c>
      <c r="AL13" s="60" t="s">
        <v>0</v>
      </c>
      <c r="AM13" s="5" t="s">
        <v>43</v>
      </c>
      <c r="AN13" s="5"/>
      <c r="AO13" s="5"/>
      <c r="AP13" s="3"/>
    </row>
    <row r="14" spans="1:46" x14ac:dyDescent="0.25">
      <c r="A14" s="198">
        <f t="shared" si="7"/>
        <v>13</v>
      </c>
      <c r="B14" s="27">
        <v>5</v>
      </c>
      <c r="C14" s="27">
        <v>6</v>
      </c>
      <c r="D14" s="27">
        <v>4</v>
      </c>
      <c r="E14" s="69"/>
      <c r="F14" s="69"/>
      <c r="I14" s="96">
        <f t="shared" si="0"/>
        <v>5</v>
      </c>
      <c r="J14" s="27">
        <v>5</v>
      </c>
      <c r="K14" s="27"/>
      <c r="L14" s="27"/>
      <c r="N14" s="96">
        <f t="shared" si="1"/>
        <v>5</v>
      </c>
      <c r="O14" s="103">
        <f t="shared" si="2"/>
        <v>5</v>
      </c>
      <c r="P14" s="69">
        <v>5</v>
      </c>
      <c r="R14" s="96">
        <f t="shared" si="6"/>
        <v>5</v>
      </c>
      <c r="S14" s="69">
        <v>5</v>
      </c>
      <c r="T14" s="69"/>
      <c r="U14" s="27">
        <v>6</v>
      </c>
      <c r="V14" s="69"/>
      <c r="X14" s="69">
        <v>5</v>
      </c>
      <c r="Y14" s="69">
        <v>6</v>
      </c>
      <c r="Z14" s="69"/>
      <c r="AB14" s="96">
        <f t="shared" si="3"/>
        <v>5.5</v>
      </c>
      <c r="AC14" s="95">
        <f t="shared" si="4"/>
        <v>5.25</v>
      </c>
      <c r="AD14" s="27">
        <v>9</v>
      </c>
      <c r="AI14" s="103">
        <f t="shared" si="5"/>
        <v>6.416666666666667</v>
      </c>
      <c r="AJ14" s="198">
        <f t="shared" si="8"/>
        <v>13</v>
      </c>
      <c r="AL14" s="60" t="s">
        <v>1</v>
      </c>
      <c r="AM14" s="5" t="s">
        <v>44</v>
      </c>
      <c r="AN14" s="5"/>
      <c r="AO14" s="5"/>
      <c r="AP14" s="3"/>
    </row>
    <row r="15" spans="1:46" x14ac:dyDescent="0.25">
      <c r="A15" s="198">
        <f t="shared" si="7"/>
        <v>14</v>
      </c>
      <c r="B15" s="27">
        <v>6</v>
      </c>
      <c r="C15" s="27">
        <v>9</v>
      </c>
      <c r="D15" s="27">
        <v>7</v>
      </c>
      <c r="E15" s="69"/>
      <c r="F15" s="69"/>
      <c r="I15" s="96">
        <f t="shared" si="0"/>
        <v>7.333333333333333</v>
      </c>
      <c r="J15" s="27">
        <v>8</v>
      </c>
      <c r="K15" s="27"/>
      <c r="L15" s="27"/>
      <c r="N15" s="96">
        <f t="shared" si="1"/>
        <v>8</v>
      </c>
      <c r="O15" s="103">
        <f t="shared" si="2"/>
        <v>7.6666666666666661</v>
      </c>
      <c r="P15" s="69">
        <v>5</v>
      </c>
      <c r="R15" s="96">
        <f t="shared" si="6"/>
        <v>5</v>
      </c>
      <c r="S15" s="69">
        <v>4</v>
      </c>
      <c r="T15" s="69"/>
      <c r="U15" s="27">
        <v>8</v>
      </c>
      <c r="V15" s="69"/>
      <c r="X15" s="69">
        <v>8</v>
      </c>
      <c r="Y15" s="69">
        <v>10</v>
      </c>
      <c r="Z15" s="69"/>
      <c r="AB15" s="96">
        <f t="shared" si="3"/>
        <v>7.5</v>
      </c>
      <c r="AC15" s="95">
        <f t="shared" si="4"/>
        <v>6.25</v>
      </c>
      <c r="AD15" s="27">
        <v>9</v>
      </c>
      <c r="AI15" s="103">
        <f t="shared" si="5"/>
        <v>7.6388888888888884</v>
      </c>
      <c r="AJ15" s="198">
        <f t="shared" si="8"/>
        <v>14</v>
      </c>
      <c r="AL15" s="60" t="s">
        <v>2</v>
      </c>
      <c r="AM15" s="5" t="s">
        <v>52</v>
      </c>
      <c r="AN15" s="5"/>
      <c r="AO15" s="5"/>
      <c r="AP15" s="3"/>
    </row>
    <row r="16" spans="1:46" x14ac:dyDescent="0.25">
      <c r="A16" s="198">
        <f t="shared" si="7"/>
        <v>15</v>
      </c>
      <c r="B16" s="27">
        <v>7</v>
      </c>
      <c r="C16" s="27">
        <v>9</v>
      </c>
      <c r="D16" s="27">
        <v>8</v>
      </c>
      <c r="E16" s="69"/>
      <c r="F16" s="69"/>
      <c r="I16" s="96">
        <f t="shared" si="0"/>
        <v>8</v>
      </c>
      <c r="J16" s="27">
        <v>6</v>
      </c>
      <c r="K16" s="27"/>
      <c r="L16" s="27"/>
      <c r="N16" s="96">
        <f t="shared" si="1"/>
        <v>6</v>
      </c>
      <c r="O16" s="103">
        <f t="shared" si="2"/>
        <v>7</v>
      </c>
      <c r="P16" s="69">
        <v>5</v>
      </c>
      <c r="R16" s="96">
        <f t="shared" si="6"/>
        <v>5</v>
      </c>
      <c r="T16" s="69">
        <v>6</v>
      </c>
      <c r="U16" s="27">
        <v>8</v>
      </c>
      <c r="V16" s="69">
        <v>8</v>
      </c>
      <c r="W16" s="69">
        <v>6</v>
      </c>
      <c r="Y16" s="69"/>
      <c r="Z16" s="69"/>
      <c r="AB16" s="96">
        <f t="shared" si="3"/>
        <v>7</v>
      </c>
      <c r="AC16" s="95">
        <f t="shared" si="4"/>
        <v>6</v>
      </c>
      <c r="AD16" s="27">
        <v>9</v>
      </c>
      <c r="AI16" s="103">
        <f t="shared" si="5"/>
        <v>7.333333333333333</v>
      </c>
      <c r="AJ16" s="198">
        <f t="shared" si="8"/>
        <v>15</v>
      </c>
      <c r="AL16" s="60" t="s">
        <v>13</v>
      </c>
      <c r="AM16" s="30" t="s">
        <v>57</v>
      </c>
      <c r="AN16" s="30"/>
      <c r="AO16" s="30"/>
      <c r="AP16" s="35"/>
    </row>
    <row r="17" spans="1:42" x14ac:dyDescent="0.25">
      <c r="A17" s="199">
        <f t="shared" si="7"/>
        <v>16</v>
      </c>
      <c r="B17" s="27">
        <v>6</v>
      </c>
      <c r="C17" s="27">
        <v>8</v>
      </c>
      <c r="D17" s="27">
        <v>8</v>
      </c>
      <c r="E17" s="69"/>
      <c r="F17" s="69"/>
      <c r="I17" s="96">
        <f t="shared" si="0"/>
        <v>7.333333333333333</v>
      </c>
      <c r="J17" s="27">
        <v>9</v>
      </c>
      <c r="K17" s="27"/>
      <c r="L17" s="27"/>
      <c r="N17" s="96">
        <f t="shared" si="1"/>
        <v>9</v>
      </c>
      <c r="O17" s="103">
        <f t="shared" si="2"/>
        <v>8.1666666666666661</v>
      </c>
      <c r="P17" s="69">
        <v>6</v>
      </c>
      <c r="R17" s="96">
        <f t="shared" si="6"/>
        <v>6</v>
      </c>
      <c r="T17" s="69">
        <v>6</v>
      </c>
      <c r="U17" s="27">
        <v>9</v>
      </c>
      <c r="V17" s="69">
        <v>6</v>
      </c>
      <c r="W17" s="69">
        <v>7</v>
      </c>
      <c r="Y17" s="69"/>
      <c r="Z17" s="69"/>
      <c r="AB17" s="96">
        <f t="shared" si="3"/>
        <v>7</v>
      </c>
      <c r="AC17" s="95">
        <f t="shared" si="4"/>
        <v>6.5</v>
      </c>
      <c r="AD17" s="27">
        <v>7</v>
      </c>
      <c r="AI17" s="103">
        <f t="shared" si="5"/>
        <v>7.2222222222222214</v>
      </c>
      <c r="AJ17" s="199">
        <f t="shared" si="8"/>
        <v>16</v>
      </c>
      <c r="AL17" s="60" t="s">
        <v>12</v>
      </c>
      <c r="AM17" s="30" t="s">
        <v>56</v>
      </c>
      <c r="AN17" s="30"/>
      <c r="AO17" s="30"/>
      <c r="AP17" s="35"/>
    </row>
    <row r="18" spans="1:42" x14ac:dyDescent="0.25">
      <c r="A18" s="199">
        <f t="shared" si="7"/>
        <v>17</v>
      </c>
      <c r="B18" s="27">
        <v>7</v>
      </c>
      <c r="C18" s="27">
        <v>6</v>
      </c>
      <c r="D18" s="27">
        <v>8</v>
      </c>
      <c r="E18" s="69"/>
      <c r="F18" s="69"/>
      <c r="I18" s="96">
        <f t="shared" si="0"/>
        <v>7</v>
      </c>
      <c r="J18" s="27">
        <v>6</v>
      </c>
      <c r="K18" s="27"/>
      <c r="L18" s="27"/>
      <c r="N18" s="96">
        <f t="shared" si="1"/>
        <v>6</v>
      </c>
      <c r="O18" s="103">
        <f t="shared" si="2"/>
        <v>6.5</v>
      </c>
      <c r="P18" s="69">
        <v>5</v>
      </c>
      <c r="R18" s="96">
        <f t="shared" si="6"/>
        <v>5</v>
      </c>
      <c r="T18" s="69">
        <v>6</v>
      </c>
      <c r="U18" s="27">
        <v>8</v>
      </c>
      <c r="V18" s="69">
        <v>7</v>
      </c>
      <c r="W18" s="69">
        <v>8</v>
      </c>
      <c r="Y18" s="69"/>
      <c r="Z18" s="69"/>
      <c r="AB18" s="96">
        <f t="shared" si="3"/>
        <v>7.25</v>
      </c>
      <c r="AC18" s="95">
        <f t="shared" si="4"/>
        <v>6.125</v>
      </c>
      <c r="AD18" s="27">
        <v>8</v>
      </c>
      <c r="AI18" s="103">
        <f t="shared" si="5"/>
        <v>6.875</v>
      </c>
      <c r="AJ18" s="199">
        <f t="shared" si="8"/>
        <v>17</v>
      </c>
      <c r="AL18" s="60" t="s">
        <v>141</v>
      </c>
      <c r="AM18" s="30" t="s">
        <v>142</v>
      </c>
      <c r="AN18" s="30"/>
      <c r="AO18" s="30"/>
      <c r="AP18" s="35"/>
    </row>
    <row r="19" spans="1:42" x14ac:dyDescent="0.25">
      <c r="A19" s="199">
        <f t="shared" si="7"/>
        <v>18</v>
      </c>
      <c r="B19" s="27">
        <v>7</v>
      </c>
      <c r="C19" s="27">
        <v>8</v>
      </c>
      <c r="D19" s="27">
        <v>8</v>
      </c>
      <c r="E19" s="69"/>
      <c r="F19" s="69"/>
      <c r="I19" s="96">
        <f t="shared" si="0"/>
        <v>7.666666666666667</v>
      </c>
      <c r="J19" s="27">
        <v>7</v>
      </c>
      <c r="K19" s="27"/>
      <c r="L19" s="27"/>
      <c r="N19" s="96">
        <f t="shared" si="1"/>
        <v>7</v>
      </c>
      <c r="O19" s="103">
        <f t="shared" si="2"/>
        <v>7.3333333333333339</v>
      </c>
      <c r="P19" s="69">
        <v>5</v>
      </c>
      <c r="R19" s="96">
        <f t="shared" si="6"/>
        <v>5</v>
      </c>
      <c r="S19" s="69">
        <v>3</v>
      </c>
      <c r="T19" s="69">
        <v>6</v>
      </c>
      <c r="U19" s="27">
        <v>7</v>
      </c>
      <c r="V19" s="69">
        <v>7</v>
      </c>
      <c r="Y19" s="69"/>
      <c r="Z19" s="69"/>
      <c r="AB19" s="96">
        <f t="shared" si="3"/>
        <v>5.75</v>
      </c>
      <c r="AC19" s="95">
        <f t="shared" si="4"/>
        <v>5.375</v>
      </c>
      <c r="AD19" s="27">
        <v>8</v>
      </c>
      <c r="AI19" s="103">
        <f t="shared" si="5"/>
        <v>6.9027777777777786</v>
      </c>
      <c r="AJ19" s="199">
        <f t="shared" si="8"/>
        <v>18</v>
      </c>
      <c r="AL19" s="60" t="s">
        <v>26</v>
      </c>
      <c r="AM19" s="30" t="s">
        <v>68</v>
      </c>
      <c r="AN19" s="30"/>
      <c r="AO19" s="30"/>
      <c r="AP19" s="35"/>
    </row>
    <row r="20" spans="1:42" x14ac:dyDescent="0.25">
      <c r="A20" s="199">
        <f t="shared" si="7"/>
        <v>19</v>
      </c>
      <c r="B20" s="27">
        <v>9</v>
      </c>
      <c r="C20" s="27">
        <v>10</v>
      </c>
      <c r="D20" s="27">
        <v>9</v>
      </c>
      <c r="E20" s="69"/>
      <c r="F20" s="69"/>
      <c r="I20" s="96">
        <f t="shared" si="0"/>
        <v>9.3333333333333339</v>
      </c>
      <c r="J20" s="27">
        <v>8</v>
      </c>
      <c r="K20" s="27"/>
      <c r="L20" s="27"/>
      <c r="N20" s="96">
        <f t="shared" si="1"/>
        <v>8</v>
      </c>
      <c r="O20" s="103">
        <f t="shared" si="2"/>
        <v>8.6666666666666679</v>
      </c>
      <c r="P20" s="69">
        <v>9</v>
      </c>
      <c r="R20" s="96">
        <f t="shared" si="6"/>
        <v>9</v>
      </c>
      <c r="S20" s="69">
        <v>10</v>
      </c>
      <c r="T20" s="69">
        <v>10</v>
      </c>
      <c r="U20" s="27">
        <v>10</v>
      </c>
      <c r="V20" s="69"/>
      <c r="Y20" s="69"/>
      <c r="Z20" s="69">
        <v>9</v>
      </c>
      <c r="AB20" s="96">
        <f t="shared" si="3"/>
        <v>9.75</v>
      </c>
      <c r="AC20" s="95">
        <f t="shared" si="4"/>
        <v>9.375</v>
      </c>
      <c r="AD20" s="27">
        <v>9</v>
      </c>
      <c r="AI20" s="103">
        <f t="shared" si="5"/>
        <v>9.0138888888888893</v>
      </c>
      <c r="AJ20" s="199">
        <f t="shared" si="8"/>
        <v>19</v>
      </c>
      <c r="AL20" s="61" t="s">
        <v>95</v>
      </c>
      <c r="AM20" s="18" t="s">
        <v>96</v>
      </c>
      <c r="AN20" s="5"/>
      <c r="AO20" s="5"/>
      <c r="AP20" s="3"/>
    </row>
    <row r="21" spans="1:42" x14ac:dyDescent="0.25">
      <c r="A21" s="199">
        <f t="shared" si="7"/>
        <v>20</v>
      </c>
      <c r="B21" s="27">
        <v>8</v>
      </c>
      <c r="C21" s="27">
        <v>9</v>
      </c>
      <c r="D21" s="27">
        <v>8</v>
      </c>
      <c r="E21" s="69"/>
      <c r="F21" s="69"/>
      <c r="I21" s="96">
        <f t="shared" si="0"/>
        <v>8.3333333333333339</v>
      </c>
      <c r="J21" s="27">
        <v>7</v>
      </c>
      <c r="K21" s="27"/>
      <c r="L21" s="27"/>
      <c r="N21" s="96">
        <f t="shared" si="1"/>
        <v>7</v>
      </c>
      <c r="O21" s="103">
        <f t="shared" si="2"/>
        <v>7.666666666666667</v>
      </c>
      <c r="P21" s="69">
        <v>5</v>
      </c>
      <c r="R21" s="96">
        <f t="shared" si="6"/>
        <v>5</v>
      </c>
      <c r="T21" s="69">
        <v>6</v>
      </c>
      <c r="U21" s="27">
        <v>8</v>
      </c>
      <c r="V21" s="69">
        <v>7</v>
      </c>
      <c r="W21" s="69">
        <v>7</v>
      </c>
      <c r="Y21" s="69"/>
      <c r="Z21" s="69"/>
      <c r="AB21" s="96">
        <f t="shared" si="3"/>
        <v>7</v>
      </c>
      <c r="AC21" s="95">
        <f t="shared" si="4"/>
        <v>6</v>
      </c>
      <c r="AD21" s="27">
        <v>8</v>
      </c>
      <c r="AI21" s="103">
        <f t="shared" si="5"/>
        <v>7.2222222222222223</v>
      </c>
      <c r="AJ21" s="199">
        <f t="shared" si="8"/>
        <v>20</v>
      </c>
      <c r="AL21" s="60" t="s">
        <v>16</v>
      </c>
      <c r="AM21" s="30" t="s">
        <v>61</v>
      </c>
      <c r="AN21" s="30"/>
      <c r="AO21" s="30"/>
      <c r="AP21" s="35"/>
    </row>
    <row r="22" spans="1:42" x14ac:dyDescent="0.25">
      <c r="A22" s="198">
        <f t="shared" si="7"/>
        <v>21</v>
      </c>
      <c r="B22" s="27">
        <v>7</v>
      </c>
      <c r="C22" s="27">
        <v>8</v>
      </c>
      <c r="D22" s="27">
        <v>6</v>
      </c>
      <c r="E22" s="69"/>
      <c r="F22" s="69"/>
      <c r="I22" s="96">
        <f t="shared" si="0"/>
        <v>7</v>
      </c>
      <c r="J22" s="27">
        <v>5</v>
      </c>
      <c r="K22" s="27"/>
      <c r="L22" s="27"/>
      <c r="N22" s="96">
        <f t="shared" si="1"/>
        <v>5</v>
      </c>
      <c r="O22" s="103">
        <f t="shared" si="2"/>
        <v>6</v>
      </c>
      <c r="P22" s="69">
        <v>5</v>
      </c>
      <c r="R22" s="96">
        <f t="shared" si="6"/>
        <v>5</v>
      </c>
      <c r="S22" s="69">
        <v>4</v>
      </c>
      <c r="T22" s="69">
        <v>7</v>
      </c>
      <c r="U22" s="27">
        <v>7</v>
      </c>
      <c r="V22" s="69">
        <v>7</v>
      </c>
      <c r="Y22" s="69"/>
      <c r="Z22" s="69"/>
      <c r="AB22" s="96">
        <f t="shared" si="3"/>
        <v>6.25</v>
      </c>
      <c r="AC22" s="95">
        <f t="shared" si="4"/>
        <v>5.625</v>
      </c>
      <c r="AD22" s="27">
        <v>9</v>
      </c>
      <c r="AI22" s="103">
        <f t="shared" si="5"/>
        <v>6.875</v>
      </c>
      <c r="AJ22" s="198">
        <f t="shared" si="8"/>
        <v>21</v>
      </c>
      <c r="AL22" s="60" t="s">
        <v>28</v>
      </c>
      <c r="AM22" s="30" t="s">
        <v>69</v>
      </c>
      <c r="AN22" s="30"/>
      <c r="AO22" s="30"/>
      <c r="AP22" s="35"/>
    </row>
    <row r="23" spans="1:42" x14ac:dyDescent="0.25">
      <c r="A23" s="198">
        <f t="shared" si="7"/>
        <v>22</v>
      </c>
      <c r="B23" s="27">
        <v>9</v>
      </c>
      <c r="C23" s="27">
        <v>9</v>
      </c>
      <c r="D23" s="27">
        <v>4</v>
      </c>
      <c r="E23" s="69"/>
      <c r="F23" s="69"/>
      <c r="I23" s="96">
        <f t="shared" si="0"/>
        <v>7.333333333333333</v>
      </c>
      <c r="J23" s="27">
        <v>9</v>
      </c>
      <c r="K23" s="27"/>
      <c r="L23" s="27"/>
      <c r="N23" s="96">
        <f t="shared" si="1"/>
        <v>9</v>
      </c>
      <c r="O23" s="103">
        <f t="shared" si="2"/>
        <v>8.1666666666666661</v>
      </c>
      <c r="P23" s="69">
        <v>7</v>
      </c>
      <c r="R23" s="96">
        <f t="shared" si="6"/>
        <v>7</v>
      </c>
      <c r="S23" s="27"/>
      <c r="T23" s="69">
        <v>7</v>
      </c>
      <c r="U23" s="27">
        <v>9</v>
      </c>
      <c r="V23" s="69">
        <v>7</v>
      </c>
      <c r="W23" s="69">
        <v>7</v>
      </c>
      <c r="Y23" s="69"/>
      <c r="Z23" s="69"/>
      <c r="AB23" s="96">
        <f t="shared" si="3"/>
        <v>7.5</v>
      </c>
      <c r="AC23" s="95">
        <f t="shared" si="4"/>
        <v>7.25</v>
      </c>
      <c r="AD23" s="27">
        <v>8</v>
      </c>
      <c r="AI23" s="103">
        <f t="shared" si="5"/>
        <v>7.8055555555555545</v>
      </c>
      <c r="AJ23" s="198">
        <f t="shared" si="8"/>
        <v>22</v>
      </c>
      <c r="AL23" s="60" t="s">
        <v>25</v>
      </c>
      <c r="AM23" s="30" t="s">
        <v>67</v>
      </c>
      <c r="AN23" s="30"/>
      <c r="AO23" s="30"/>
      <c r="AP23" s="35"/>
    </row>
    <row r="24" spans="1:42" x14ac:dyDescent="0.25">
      <c r="A24" s="198">
        <f t="shared" si="7"/>
        <v>23</v>
      </c>
      <c r="B24" s="27">
        <v>7</v>
      </c>
      <c r="C24" s="27">
        <v>7</v>
      </c>
      <c r="D24" s="27">
        <v>6</v>
      </c>
      <c r="E24" s="69"/>
      <c r="F24" s="69"/>
      <c r="I24" s="96">
        <f t="shared" si="0"/>
        <v>6.666666666666667</v>
      </c>
      <c r="J24" s="27">
        <v>6</v>
      </c>
      <c r="K24" s="27"/>
      <c r="L24" s="27"/>
      <c r="N24" s="96">
        <f t="shared" si="1"/>
        <v>6</v>
      </c>
      <c r="O24" s="103">
        <f t="shared" si="2"/>
        <v>6.3333333333333339</v>
      </c>
      <c r="P24" s="69">
        <v>6</v>
      </c>
      <c r="R24" s="96">
        <f t="shared" si="6"/>
        <v>6</v>
      </c>
      <c r="S24" s="69">
        <v>7</v>
      </c>
      <c r="T24" s="69"/>
      <c r="U24" s="27">
        <v>8</v>
      </c>
      <c r="V24" s="69"/>
      <c r="X24" s="69">
        <v>8</v>
      </c>
      <c r="Y24" s="69"/>
      <c r="Z24" s="69">
        <v>7</v>
      </c>
      <c r="AB24" s="96">
        <f t="shared" si="3"/>
        <v>7.5</v>
      </c>
      <c r="AC24" s="95">
        <f t="shared" si="4"/>
        <v>6.75</v>
      </c>
      <c r="AD24" s="27">
        <v>9</v>
      </c>
      <c r="AI24" s="103">
        <f t="shared" si="5"/>
        <v>7.3611111111111116</v>
      </c>
      <c r="AJ24" s="198">
        <f t="shared" si="8"/>
        <v>23</v>
      </c>
      <c r="AL24" s="60" t="s">
        <v>29</v>
      </c>
      <c r="AM24" s="30" t="s">
        <v>73</v>
      </c>
      <c r="AN24" s="30"/>
      <c r="AO24" s="30"/>
      <c r="AP24" s="35"/>
    </row>
    <row r="25" spans="1:42" x14ac:dyDescent="0.25">
      <c r="A25" s="198">
        <f t="shared" si="7"/>
        <v>24</v>
      </c>
      <c r="B25" s="27">
        <v>8</v>
      </c>
      <c r="C25" s="27">
        <v>10</v>
      </c>
      <c r="D25" s="27">
        <v>9</v>
      </c>
      <c r="E25" s="69"/>
      <c r="F25" s="69"/>
      <c r="I25" s="96">
        <f t="shared" si="0"/>
        <v>9</v>
      </c>
      <c r="J25" s="27">
        <v>7</v>
      </c>
      <c r="K25" s="27"/>
      <c r="L25" s="27"/>
      <c r="N25" s="96">
        <f t="shared" si="1"/>
        <v>7</v>
      </c>
      <c r="O25" s="103">
        <f t="shared" si="2"/>
        <v>8</v>
      </c>
      <c r="P25" s="69">
        <v>8</v>
      </c>
      <c r="R25" s="96">
        <f t="shared" si="6"/>
        <v>8</v>
      </c>
      <c r="S25" s="69">
        <v>9</v>
      </c>
      <c r="T25" s="69">
        <v>9</v>
      </c>
      <c r="U25" s="27">
        <v>8</v>
      </c>
      <c r="V25" s="69"/>
      <c r="Y25" s="69">
        <v>9</v>
      </c>
      <c r="Z25" s="69"/>
      <c r="AB25" s="96">
        <f t="shared" si="3"/>
        <v>8.75</v>
      </c>
      <c r="AC25" s="95">
        <f t="shared" si="4"/>
        <v>8.375</v>
      </c>
      <c r="AD25" s="27">
        <v>9</v>
      </c>
      <c r="AI25" s="103">
        <f t="shared" si="5"/>
        <v>8.4583333333333339</v>
      </c>
      <c r="AJ25" s="198">
        <f t="shared" si="8"/>
        <v>24</v>
      </c>
      <c r="AL25" s="48" t="s">
        <v>5</v>
      </c>
      <c r="AM25" s="17" t="s">
        <v>47</v>
      </c>
      <c r="AN25"/>
      <c r="AO25"/>
      <c r="AP25" s="3"/>
    </row>
    <row r="26" spans="1:42" x14ac:dyDescent="0.25">
      <c r="A26" s="199">
        <f t="shared" si="7"/>
        <v>25</v>
      </c>
      <c r="B26" s="27">
        <v>7</v>
      </c>
      <c r="C26" s="27">
        <v>8</v>
      </c>
      <c r="D26" s="27">
        <v>7</v>
      </c>
      <c r="E26" s="69"/>
      <c r="F26" s="69"/>
      <c r="I26" s="96">
        <f t="shared" si="0"/>
        <v>7.333333333333333</v>
      </c>
      <c r="J26" s="27">
        <v>8</v>
      </c>
      <c r="K26" s="27"/>
      <c r="L26" s="27"/>
      <c r="N26" s="96">
        <f t="shared" si="1"/>
        <v>8</v>
      </c>
      <c r="O26" s="103">
        <f t="shared" si="2"/>
        <v>7.6666666666666661</v>
      </c>
      <c r="P26" s="69">
        <v>6</v>
      </c>
      <c r="R26" s="96">
        <f t="shared" si="6"/>
        <v>6</v>
      </c>
      <c r="T26" s="69">
        <v>8</v>
      </c>
      <c r="U26" s="27">
        <v>6</v>
      </c>
      <c r="V26" s="69">
        <v>7</v>
      </c>
      <c r="W26" s="69">
        <v>7</v>
      </c>
      <c r="Y26" s="69"/>
      <c r="Z26" s="69"/>
      <c r="AB26" s="96">
        <f t="shared" si="3"/>
        <v>7</v>
      </c>
      <c r="AC26" s="95">
        <f t="shared" si="4"/>
        <v>6.5</v>
      </c>
      <c r="AD26" s="27">
        <v>8</v>
      </c>
      <c r="AI26" s="103">
        <f t="shared" si="5"/>
        <v>7.3888888888888884</v>
      </c>
      <c r="AJ26" s="199">
        <f t="shared" si="8"/>
        <v>25</v>
      </c>
      <c r="AL26" s="48" t="s">
        <v>94</v>
      </c>
      <c r="AM26" s="17" t="s">
        <v>91</v>
      </c>
      <c r="AN26" s="27"/>
      <c r="AP26" s="35"/>
    </row>
    <row r="27" spans="1:42" x14ac:dyDescent="0.25">
      <c r="A27" s="198">
        <f t="shared" si="7"/>
        <v>26</v>
      </c>
      <c r="B27" s="27">
        <v>5</v>
      </c>
      <c r="C27" s="27">
        <v>4</v>
      </c>
      <c r="D27" s="27">
        <v>4</v>
      </c>
      <c r="E27" s="69"/>
      <c r="F27" s="69"/>
      <c r="I27" s="96">
        <f t="shared" si="0"/>
        <v>4.333333333333333</v>
      </c>
      <c r="J27" s="27">
        <v>7</v>
      </c>
      <c r="K27" s="27"/>
      <c r="L27" s="27"/>
      <c r="N27" s="96">
        <f t="shared" si="1"/>
        <v>7</v>
      </c>
      <c r="O27" s="103">
        <f t="shared" si="2"/>
        <v>5.6666666666666661</v>
      </c>
      <c r="P27" s="69">
        <v>5</v>
      </c>
      <c r="R27" s="96">
        <f t="shared" si="6"/>
        <v>5</v>
      </c>
      <c r="S27" s="69">
        <v>5</v>
      </c>
      <c r="T27" s="69"/>
      <c r="U27" s="27">
        <v>7</v>
      </c>
      <c r="V27" s="69"/>
      <c r="X27" s="69">
        <v>7</v>
      </c>
      <c r="Y27" s="69"/>
      <c r="Z27" s="69">
        <v>6</v>
      </c>
      <c r="AB27" s="96">
        <f t="shared" si="3"/>
        <v>6.25</v>
      </c>
      <c r="AC27" s="95">
        <f t="shared" si="4"/>
        <v>5.625</v>
      </c>
      <c r="AD27" s="27">
        <v>8</v>
      </c>
      <c r="AI27" s="103">
        <f t="shared" si="5"/>
        <v>6.4305555555555545</v>
      </c>
      <c r="AJ27" s="198">
        <f t="shared" si="8"/>
        <v>26</v>
      </c>
      <c r="AL27" s="60" t="s">
        <v>3</v>
      </c>
      <c r="AM27" s="30" t="s">
        <v>45</v>
      </c>
      <c r="AN27" s="30"/>
      <c r="AO27" s="30"/>
      <c r="AP27" s="35"/>
    </row>
    <row r="28" spans="1:42" x14ac:dyDescent="0.25">
      <c r="A28" s="198">
        <f t="shared" si="7"/>
        <v>27</v>
      </c>
      <c r="B28" s="27">
        <v>4</v>
      </c>
      <c r="C28" s="27">
        <v>4</v>
      </c>
      <c r="D28" s="27">
        <v>4</v>
      </c>
      <c r="E28" s="69"/>
      <c r="F28" s="69"/>
      <c r="I28" s="96">
        <f t="shared" si="0"/>
        <v>4</v>
      </c>
      <c r="J28" s="27">
        <v>1</v>
      </c>
      <c r="K28" s="27"/>
      <c r="L28" s="27"/>
      <c r="N28" s="96">
        <f t="shared" si="1"/>
        <v>1</v>
      </c>
      <c r="O28" s="103">
        <f t="shared" si="2"/>
        <v>2.5</v>
      </c>
      <c r="P28" s="69">
        <v>4</v>
      </c>
      <c r="R28" s="96">
        <f t="shared" si="6"/>
        <v>4</v>
      </c>
      <c r="S28" s="69">
        <v>1</v>
      </c>
      <c r="T28" s="69"/>
      <c r="U28" s="27">
        <v>2</v>
      </c>
      <c r="V28" s="69"/>
      <c r="X28" s="69">
        <v>5</v>
      </c>
      <c r="Y28" s="69"/>
      <c r="Z28" s="69">
        <v>2</v>
      </c>
      <c r="AB28" s="96">
        <f t="shared" si="3"/>
        <v>2.5</v>
      </c>
      <c r="AC28" s="95">
        <f t="shared" si="4"/>
        <v>3.25</v>
      </c>
      <c r="AD28" s="27">
        <v>7</v>
      </c>
      <c r="AI28" s="103">
        <f t="shared" si="5"/>
        <v>4.25</v>
      </c>
      <c r="AJ28" s="198">
        <f t="shared" si="8"/>
        <v>27</v>
      </c>
      <c r="AL28" s="60" t="s">
        <v>114</v>
      </c>
      <c r="AM28" s="62" t="s">
        <v>72</v>
      </c>
      <c r="AN28" s="62"/>
      <c r="AO28" s="62"/>
      <c r="AP28" s="63"/>
    </row>
    <row r="29" spans="1:42" x14ac:dyDescent="0.25">
      <c r="A29" s="193">
        <f t="shared" si="7"/>
        <v>28</v>
      </c>
      <c r="B29" s="27">
        <v>9</v>
      </c>
      <c r="C29" s="27">
        <v>9</v>
      </c>
      <c r="D29" s="27">
        <v>6</v>
      </c>
      <c r="E29" s="69"/>
      <c r="F29" s="69"/>
      <c r="I29" s="96">
        <f t="shared" si="0"/>
        <v>8</v>
      </c>
      <c r="J29" s="27">
        <v>9</v>
      </c>
      <c r="K29" s="27"/>
      <c r="L29" s="27"/>
      <c r="N29" s="96">
        <f t="shared" si="1"/>
        <v>9</v>
      </c>
      <c r="O29" s="103">
        <f t="shared" si="2"/>
        <v>8.5</v>
      </c>
      <c r="P29" s="69">
        <v>7</v>
      </c>
      <c r="R29" s="96">
        <f t="shared" si="6"/>
        <v>7</v>
      </c>
      <c r="S29" s="69">
        <v>5</v>
      </c>
      <c r="T29" s="69">
        <v>8</v>
      </c>
      <c r="U29" s="27">
        <v>6</v>
      </c>
      <c r="V29" s="69">
        <v>8</v>
      </c>
      <c r="Y29" s="69"/>
      <c r="Z29" s="69"/>
      <c r="AB29" s="96">
        <f t="shared" si="3"/>
        <v>6.75</v>
      </c>
      <c r="AC29" s="95">
        <f t="shared" si="4"/>
        <v>6.875</v>
      </c>
      <c r="AD29" s="27">
        <v>9</v>
      </c>
      <c r="AI29" s="103">
        <f t="shared" si="5"/>
        <v>8.125</v>
      </c>
      <c r="AJ29" s="193">
        <f t="shared" si="8"/>
        <v>28</v>
      </c>
      <c r="AL29" s="48" t="s">
        <v>97</v>
      </c>
      <c r="AM29" s="17" t="s">
        <v>98</v>
      </c>
      <c r="AN29" s="27"/>
      <c r="AP29" s="35"/>
    </row>
    <row r="30" spans="1:42" x14ac:dyDescent="0.25">
      <c r="A30" s="198">
        <f t="shared" si="7"/>
        <v>29</v>
      </c>
      <c r="B30" s="27">
        <v>8</v>
      </c>
      <c r="C30" s="27">
        <v>10</v>
      </c>
      <c r="D30" s="27">
        <v>8</v>
      </c>
      <c r="E30" s="69"/>
      <c r="F30" s="69"/>
      <c r="I30" s="96">
        <f t="shared" si="0"/>
        <v>8.6666666666666661</v>
      </c>
      <c r="J30" s="27">
        <v>8</v>
      </c>
      <c r="K30" s="27"/>
      <c r="L30" s="27"/>
      <c r="N30" s="96">
        <f t="shared" si="1"/>
        <v>8</v>
      </c>
      <c r="O30" s="103">
        <f t="shared" si="2"/>
        <v>8.3333333333333321</v>
      </c>
      <c r="P30" s="69">
        <v>6</v>
      </c>
      <c r="R30" s="96">
        <f t="shared" si="6"/>
        <v>6</v>
      </c>
      <c r="T30" s="69">
        <v>7</v>
      </c>
      <c r="U30" s="27">
        <v>9</v>
      </c>
      <c r="V30" s="69">
        <v>9</v>
      </c>
      <c r="W30" s="69">
        <v>9</v>
      </c>
      <c r="Y30" s="69"/>
      <c r="Z30" s="69"/>
      <c r="AB30" s="96">
        <f t="shared" si="3"/>
        <v>8.5</v>
      </c>
      <c r="AC30" s="95">
        <f t="shared" si="4"/>
        <v>7.25</v>
      </c>
      <c r="AD30" s="27">
        <v>8</v>
      </c>
      <c r="AI30" s="103">
        <f t="shared" si="5"/>
        <v>7.8611111111111107</v>
      </c>
      <c r="AJ30" s="198">
        <f t="shared" si="8"/>
        <v>29</v>
      </c>
      <c r="AL30" s="60" t="s">
        <v>21</v>
      </c>
      <c r="AM30" s="30" t="s">
        <v>65</v>
      </c>
      <c r="AN30" s="30"/>
      <c r="AO30" s="30"/>
      <c r="AP30" s="35"/>
    </row>
    <row r="31" spans="1:42" x14ac:dyDescent="0.25">
      <c r="A31" s="193">
        <f t="shared" si="7"/>
        <v>30</v>
      </c>
      <c r="B31" s="27">
        <v>10</v>
      </c>
      <c r="C31" s="27">
        <v>10</v>
      </c>
      <c r="D31" s="27">
        <v>8</v>
      </c>
      <c r="E31" s="69"/>
      <c r="F31" s="69"/>
      <c r="I31" s="96">
        <f t="shared" si="0"/>
        <v>9.3333333333333339</v>
      </c>
      <c r="J31" s="27">
        <v>10</v>
      </c>
      <c r="K31" s="27"/>
      <c r="L31" s="27"/>
      <c r="N31" s="96">
        <f t="shared" si="1"/>
        <v>10</v>
      </c>
      <c r="O31" s="103">
        <f t="shared" si="2"/>
        <v>9.6666666666666679</v>
      </c>
      <c r="P31" s="69">
        <v>8</v>
      </c>
      <c r="R31" s="96">
        <f t="shared" si="6"/>
        <v>8</v>
      </c>
      <c r="T31" s="69">
        <v>9</v>
      </c>
      <c r="U31" s="27">
        <v>8</v>
      </c>
      <c r="V31" s="69">
        <v>9</v>
      </c>
      <c r="W31" s="69">
        <v>9</v>
      </c>
      <c r="Y31" s="69"/>
      <c r="Z31" s="69"/>
      <c r="AB31" s="96">
        <f t="shared" si="3"/>
        <v>8.75</v>
      </c>
      <c r="AC31" s="95">
        <f t="shared" si="4"/>
        <v>8.375</v>
      </c>
      <c r="AD31" s="27">
        <v>8</v>
      </c>
      <c r="AI31" s="103">
        <f t="shared" si="5"/>
        <v>8.6805555555555554</v>
      </c>
      <c r="AJ31" s="193">
        <f t="shared" si="8"/>
        <v>30</v>
      </c>
      <c r="AL31" s="60" t="s">
        <v>22</v>
      </c>
      <c r="AM31" s="30" t="s">
        <v>64</v>
      </c>
      <c r="AN31" s="30"/>
      <c r="AO31" s="30"/>
      <c r="AP31" s="35"/>
    </row>
    <row r="32" spans="1:42" x14ac:dyDescent="0.25">
      <c r="A32" s="198">
        <f t="shared" si="7"/>
        <v>31</v>
      </c>
      <c r="B32" s="27">
        <v>7</v>
      </c>
      <c r="C32" s="27">
        <v>9</v>
      </c>
      <c r="D32" s="27">
        <v>7</v>
      </c>
      <c r="E32" s="69"/>
      <c r="F32" s="69"/>
      <c r="I32" s="96">
        <f t="shared" si="0"/>
        <v>7.666666666666667</v>
      </c>
      <c r="J32" s="27">
        <v>6</v>
      </c>
      <c r="K32" s="27"/>
      <c r="L32" s="27"/>
      <c r="N32" s="96">
        <f t="shared" si="1"/>
        <v>6</v>
      </c>
      <c r="O32" s="103">
        <f t="shared" si="2"/>
        <v>6.8333333333333339</v>
      </c>
      <c r="P32" s="69">
        <v>10</v>
      </c>
      <c r="R32" s="96">
        <f t="shared" si="6"/>
        <v>10</v>
      </c>
      <c r="S32" s="69">
        <v>8</v>
      </c>
      <c r="T32" s="69">
        <v>9</v>
      </c>
      <c r="U32" s="27">
        <v>7</v>
      </c>
      <c r="V32" s="69"/>
      <c r="X32" s="69">
        <v>10</v>
      </c>
      <c r="Y32" s="69"/>
      <c r="Z32" s="69"/>
      <c r="AB32" s="96">
        <f t="shared" si="3"/>
        <v>8.5</v>
      </c>
      <c r="AC32" s="95">
        <f t="shared" si="4"/>
        <v>9.25</v>
      </c>
      <c r="AD32" s="27">
        <v>8</v>
      </c>
      <c r="AI32" s="103">
        <f t="shared" si="5"/>
        <v>8.0277777777777786</v>
      </c>
      <c r="AJ32" s="198">
        <f t="shared" si="8"/>
        <v>31</v>
      </c>
      <c r="AL32" s="60" t="s">
        <v>17</v>
      </c>
      <c r="AM32" s="30" t="s">
        <v>70</v>
      </c>
      <c r="AN32" s="30"/>
      <c r="AO32" s="30"/>
      <c r="AP32" s="35"/>
    </row>
    <row r="33" spans="1:48" ht="15.75" thickBot="1" x14ac:dyDescent="0.3">
      <c r="A33" s="205">
        <f t="shared" si="7"/>
        <v>32</v>
      </c>
      <c r="B33" s="235">
        <v>8</v>
      </c>
      <c r="C33" s="235">
        <v>9</v>
      </c>
      <c r="D33" s="235">
        <v>8</v>
      </c>
      <c r="E33" s="195"/>
      <c r="F33" s="195"/>
      <c r="G33" s="235"/>
      <c r="H33" s="235"/>
      <c r="I33" s="196">
        <f t="shared" si="0"/>
        <v>8.3333333333333339</v>
      </c>
      <c r="J33" s="235">
        <v>8</v>
      </c>
      <c r="K33" s="235"/>
      <c r="L33" s="235"/>
      <c r="M33" s="235"/>
      <c r="N33" s="196">
        <f t="shared" si="1"/>
        <v>8</v>
      </c>
      <c r="O33" s="236">
        <f t="shared" si="2"/>
        <v>8.1666666666666679</v>
      </c>
      <c r="P33" s="195">
        <v>6</v>
      </c>
      <c r="Q33" s="195"/>
      <c r="R33" s="196">
        <f t="shared" si="6"/>
        <v>6</v>
      </c>
      <c r="S33" s="195">
        <v>7</v>
      </c>
      <c r="T33" s="195">
        <v>8</v>
      </c>
      <c r="U33" s="235">
        <v>9</v>
      </c>
      <c r="V33" s="195">
        <v>9</v>
      </c>
      <c r="W33" s="195"/>
      <c r="X33" s="195"/>
      <c r="Y33" s="195"/>
      <c r="Z33" s="195"/>
      <c r="AA33" s="235"/>
      <c r="AB33" s="196">
        <f t="shared" si="3"/>
        <v>8.25</v>
      </c>
      <c r="AC33" s="197">
        <f t="shared" si="4"/>
        <v>7.125</v>
      </c>
      <c r="AD33" s="235">
        <v>9</v>
      </c>
      <c r="AE33" s="235"/>
      <c r="AF33" s="235"/>
      <c r="AG33" s="235"/>
      <c r="AH33" s="235"/>
      <c r="AI33" s="197">
        <f t="shared" si="5"/>
        <v>8.0972222222222232</v>
      </c>
      <c r="AJ33" s="205">
        <f t="shared" si="8"/>
        <v>32</v>
      </c>
      <c r="AL33" s="60" t="s">
        <v>14</v>
      </c>
      <c r="AM33" s="30" t="s">
        <v>154</v>
      </c>
      <c r="AN33" s="30"/>
      <c r="AO33" s="30"/>
      <c r="AP33" s="35"/>
    </row>
    <row r="34" spans="1:48" x14ac:dyDescent="0.25">
      <c r="A34" s="198">
        <f t="shared" si="7"/>
        <v>33</v>
      </c>
      <c r="B34" s="43">
        <v>5</v>
      </c>
      <c r="C34" s="43">
        <v>5</v>
      </c>
      <c r="D34" s="43">
        <v>7</v>
      </c>
      <c r="E34" s="69"/>
      <c r="F34" s="69"/>
      <c r="G34" s="69"/>
      <c r="I34" s="96">
        <f t="shared" ref="I34:I65" si="9">AVERAGE(B34:H34)</f>
        <v>5.666666666666667</v>
      </c>
      <c r="J34" s="43">
        <v>5</v>
      </c>
      <c r="K34" s="27"/>
      <c r="L34" s="27"/>
      <c r="N34" s="96">
        <f t="shared" ref="N34:N65" si="10">AVERAGE(J34:M34)</f>
        <v>5</v>
      </c>
      <c r="O34" s="103">
        <f t="shared" ref="O34:O65" si="11">AVERAGE(I34,N34)</f>
        <v>5.3333333333333339</v>
      </c>
      <c r="P34" s="69">
        <v>7</v>
      </c>
      <c r="R34" s="96">
        <f t="shared" si="6"/>
        <v>7</v>
      </c>
      <c r="S34" s="69">
        <v>7</v>
      </c>
      <c r="T34" s="69"/>
      <c r="U34" s="43">
        <v>8</v>
      </c>
      <c r="V34" s="69"/>
      <c r="X34" s="69">
        <v>10</v>
      </c>
      <c r="Y34" s="69">
        <v>9</v>
      </c>
      <c r="Z34" s="69"/>
      <c r="AB34" s="96">
        <f t="shared" ref="AB34:AB65" si="12">AVERAGE(S34:AA34)</f>
        <v>8.5</v>
      </c>
      <c r="AC34" s="95">
        <f t="shared" ref="AC34:AC65" si="13">AVERAGE(R34,AB34)</f>
        <v>7.75</v>
      </c>
      <c r="AD34" s="43">
        <v>9</v>
      </c>
      <c r="AI34" s="103">
        <f t="shared" ref="AI34:AI65" si="14">AVERAGE(O34,AC34,AD34:AH34)</f>
        <v>7.3611111111111116</v>
      </c>
      <c r="AJ34" s="198">
        <f t="shared" si="8"/>
        <v>33</v>
      </c>
      <c r="AL34" s="60" t="s">
        <v>24</v>
      </c>
      <c r="AM34" s="30" t="s">
        <v>66</v>
      </c>
      <c r="AN34" s="30"/>
      <c r="AO34" s="30"/>
      <c r="AP34" s="35"/>
    </row>
    <row r="35" spans="1:48" x14ac:dyDescent="0.25">
      <c r="A35" s="198">
        <f t="shared" si="7"/>
        <v>34</v>
      </c>
      <c r="B35" s="34">
        <v>9</v>
      </c>
      <c r="C35" s="43">
        <v>8</v>
      </c>
      <c r="D35" s="43">
        <v>7</v>
      </c>
      <c r="E35" s="68"/>
      <c r="F35" s="68"/>
      <c r="G35" s="68"/>
      <c r="H35" s="30"/>
      <c r="I35" s="96">
        <f t="shared" si="9"/>
        <v>8</v>
      </c>
      <c r="J35" s="43">
        <v>9</v>
      </c>
      <c r="K35" s="30"/>
      <c r="L35" s="30"/>
      <c r="M35" s="30"/>
      <c r="N35" s="96">
        <f t="shared" si="10"/>
        <v>9</v>
      </c>
      <c r="O35" s="103">
        <f t="shared" si="11"/>
        <v>8.5</v>
      </c>
      <c r="P35" s="68">
        <v>8</v>
      </c>
      <c r="Q35" s="68"/>
      <c r="R35" s="96">
        <f t="shared" si="6"/>
        <v>8</v>
      </c>
      <c r="S35" s="68">
        <v>8</v>
      </c>
      <c r="T35" s="68"/>
      <c r="U35" s="43">
        <v>9</v>
      </c>
      <c r="V35" s="68"/>
      <c r="W35" s="68"/>
      <c r="X35" s="68">
        <v>8</v>
      </c>
      <c r="Y35" s="68"/>
      <c r="Z35" s="68"/>
      <c r="AA35" s="30"/>
      <c r="AB35" s="96">
        <f t="shared" si="12"/>
        <v>8.3333333333333339</v>
      </c>
      <c r="AC35" s="95">
        <f t="shared" si="13"/>
        <v>8.1666666666666679</v>
      </c>
      <c r="AD35" s="43">
        <v>9</v>
      </c>
      <c r="AE35" s="30"/>
      <c r="AF35" s="30"/>
      <c r="AG35" s="30"/>
      <c r="AH35" s="30">
        <v>8</v>
      </c>
      <c r="AI35" s="103">
        <f t="shared" si="14"/>
        <v>8.4166666666666679</v>
      </c>
      <c r="AJ35" s="198">
        <f t="shared" si="8"/>
        <v>34</v>
      </c>
      <c r="AL35" s="60" t="s">
        <v>23</v>
      </c>
      <c r="AM35" s="30" t="s">
        <v>63</v>
      </c>
      <c r="AN35" s="30"/>
      <c r="AO35" s="30"/>
      <c r="AP35" s="35"/>
    </row>
    <row r="36" spans="1:48" x14ac:dyDescent="0.25">
      <c r="A36" s="199">
        <f t="shared" si="7"/>
        <v>35</v>
      </c>
      <c r="B36" s="189">
        <v>10</v>
      </c>
      <c r="C36" s="43">
        <v>9</v>
      </c>
      <c r="D36" s="43">
        <v>9</v>
      </c>
      <c r="E36" s="68"/>
      <c r="F36" s="68"/>
      <c r="G36" s="68"/>
      <c r="H36" s="30"/>
      <c r="I36" s="96">
        <f t="shared" si="9"/>
        <v>9.3333333333333339</v>
      </c>
      <c r="J36" s="43">
        <v>7</v>
      </c>
      <c r="K36" s="30"/>
      <c r="L36" s="30"/>
      <c r="M36" s="30"/>
      <c r="N36" s="96">
        <f t="shared" si="10"/>
        <v>7</v>
      </c>
      <c r="O36" s="103">
        <f t="shared" si="11"/>
        <v>8.1666666666666679</v>
      </c>
      <c r="P36" s="68">
        <v>6</v>
      </c>
      <c r="Q36" s="68"/>
      <c r="R36" s="96">
        <f t="shared" si="6"/>
        <v>6</v>
      </c>
      <c r="S36" s="68">
        <v>7</v>
      </c>
      <c r="T36" s="68"/>
      <c r="U36" s="43">
        <v>10</v>
      </c>
      <c r="V36" s="68"/>
      <c r="W36" s="70"/>
      <c r="X36" s="68">
        <v>8</v>
      </c>
      <c r="Y36" s="68"/>
      <c r="Z36" s="68">
        <v>9</v>
      </c>
      <c r="AA36" s="30"/>
      <c r="AB36" s="96">
        <f t="shared" si="12"/>
        <v>8.5</v>
      </c>
      <c r="AC36" s="95">
        <f t="shared" si="13"/>
        <v>7.25</v>
      </c>
      <c r="AD36" s="43">
        <v>8</v>
      </c>
      <c r="AE36" s="30"/>
      <c r="AF36" s="30"/>
      <c r="AG36" s="30"/>
      <c r="AH36" s="30"/>
      <c r="AI36" s="103">
        <f t="shared" si="14"/>
        <v>7.8055555555555562</v>
      </c>
      <c r="AJ36" s="199">
        <f t="shared" si="8"/>
        <v>35</v>
      </c>
      <c r="AL36" s="60" t="s">
        <v>15</v>
      </c>
      <c r="AM36" s="30" t="s">
        <v>60</v>
      </c>
      <c r="AN36" s="30"/>
      <c r="AO36" s="30"/>
      <c r="AP36" s="35"/>
      <c r="AV36" s="59"/>
    </row>
    <row r="37" spans="1:48" x14ac:dyDescent="0.25">
      <c r="A37" s="198">
        <f t="shared" si="7"/>
        <v>36</v>
      </c>
      <c r="B37" s="189">
        <v>5</v>
      </c>
      <c r="C37" s="43">
        <v>5</v>
      </c>
      <c r="D37" s="43">
        <v>5</v>
      </c>
      <c r="E37" s="69"/>
      <c r="F37" s="69"/>
      <c r="G37" s="69"/>
      <c r="I37" s="96">
        <f t="shared" si="9"/>
        <v>5</v>
      </c>
      <c r="J37" s="43">
        <v>5</v>
      </c>
      <c r="K37" s="27"/>
      <c r="L37" s="27"/>
      <c r="N37" s="96">
        <f t="shared" si="10"/>
        <v>5</v>
      </c>
      <c r="O37" s="103">
        <f t="shared" si="11"/>
        <v>5</v>
      </c>
      <c r="P37" s="70">
        <v>5</v>
      </c>
      <c r="R37" s="96">
        <f t="shared" si="6"/>
        <v>5</v>
      </c>
      <c r="S37" s="70">
        <v>3</v>
      </c>
      <c r="T37" s="70"/>
      <c r="U37" s="43">
        <v>7</v>
      </c>
      <c r="V37" s="69"/>
      <c r="X37" s="69">
        <v>5</v>
      </c>
      <c r="Y37" s="69">
        <v>6</v>
      </c>
      <c r="Z37" s="69"/>
      <c r="AB37" s="96">
        <f t="shared" si="12"/>
        <v>5.25</v>
      </c>
      <c r="AC37" s="95">
        <f t="shared" si="13"/>
        <v>5.125</v>
      </c>
      <c r="AD37" s="43">
        <v>8</v>
      </c>
      <c r="AI37" s="103">
        <f t="shared" si="14"/>
        <v>6.041666666666667</v>
      </c>
      <c r="AJ37" s="198">
        <f t="shared" si="8"/>
        <v>36</v>
      </c>
      <c r="AL37" s="60" t="s">
        <v>20</v>
      </c>
      <c r="AM37" s="30" t="s">
        <v>62</v>
      </c>
      <c r="AN37" s="30"/>
      <c r="AO37" s="30"/>
      <c r="AP37" s="35"/>
    </row>
    <row r="38" spans="1:48" x14ac:dyDescent="0.25">
      <c r="A38" s="199">
        <f t="shared" si="7"/>
        <v>37</v>
      </c>
      <c r="B38" s="189">
        <v>10</v>
      </c>
      <c r="C38" s="43">
        <v>10</v>
      </c>
      <c r="D38" s="43">
        <v>10</v>
      </c>
      <c r="E38" s="69"/>
      <c r="F38" s="69"/>
      <c r="G38" s="69"/>
      <c r="I38" s="96">
        <f t="shared" si="9"/>
        <v>10</v>
      </c>
      <c r="J38" s="43">
        <v>10</v>
      </c>
      <c r="K38" s="27"/>
      <c r="L38" s="27"/>
      <c r="N38" s="96">
        <f t="shared" si="10"/>
        <v>10</v>
      </c>
      <c r="O38" s="103">
        <f t="shared" si="11"/>
        <v>10</v>
      </c>
      <c r="P38" s="70">
        <v>7</v>
      </c>
      <c r="R38" s="96">
        <f t="shared" si="6"/>
        <v>7</v>
      </c>
      <c r="S38" s="70">
        <v>7</v>
      </c>
      <c r="T38" s="70">
        <v>10</v>
      </c>
      <c r="U38" s="43">
        <v>10</v>
      </c>
      <c r="V38" s="69">
        <v>10</v>
      </c>
      <c r="Y38" s="69"/>
      <c r="Z38" s="69"/>
      <c r="AB38" s="96">
        <f t="shared" si="12"/>
        <v>9.25</v>
      </c>
      <c r="AC38" s="95">
        <f t="shared" si="13"/>
        <v>8.125</v>
      </c>
      <c r="AD38" s="43">
        <v>8</v>
      </c>
      <c r="AI38" s="103">
        <f t="shared" si="14"/>
        <v>8.7083333333333339</v>
      </c>
      <c r="AJ38" s="199">
        <f t="shared" si="8"/>
        <v>37</v>
      </c>
      <c r="AL38" s="60" t="s">
        <v>27</v>
      </c>
      <c r="AM38" s="30" t="s">
        <v>71</v>
      </c>
      <c r="AN38" s="30"/>
      <c r="AO38" s="30"/>
      <c r="AP38" s="35"/>
    </row>
    <row r="39" spans="1:48" x14ac:dyDescent="0.25">
      <c r="A39" s="198">
        <f t="shared" si="7"/>
        <v>38</v>
      </c>
      <c r="B39" s="189">
        <v>5</v>
      </c>
      <c r="C39" s="43">
        <v>5</v>
      </c>
      <c r="D39" s="43">
        <v>6</v>
      </c>
      <c r="E39" s="69"/>
      <c r="F39" s="69"/>
      <c r="G39" s="69"/>
      <c r="I39" s="96">
        <f t="shared" si="9"/>
        <v>5.333333333333333</v>
      </c>
      <c r="J39" s="43">
        <v>6</v>
      </c>
      <c r="K39" s="27"/>
      <c r="L39" s="27"/>
      <c r="N39" s="96">
        <f t="shared" si="10"/>
        <v>6</v>
      </c>
      <c r="O39" s="103">
        <f t="shared" si="11"/>
        <v>5.6666666666666661</v>
      </c>
      <c r="P39" s="70">
        <v>4</v>
      </c>
      <c r="R39" s="96">
        <f t="shared" si="6"/>
        <v>4</v>
      </c>
      <c r="S39" s="70">
        <v>4</v>
      </c>
      <c r="T39" s="69"/>
      <c r="U39" s="43">
        <v>9</v>
      </c>
      <c r="V39" s="69"/>
      <c r="X39" s="69">
        <v>5</v>
      </c>
      <c r="Y39" s="69">
        <v>6</v>
      </c>
      <c r="Z39" s="69"/>
      <c r="AB39" s="96">
        <f t="shared" si="12"/>
        <v>6</v>
      </c>
      <c r="AC39" s="95">
        <f t="shared" si="13"/>
        <v>5</v>
      </c>
      <c r="AD39" s="43">
        <v>8</v>
      </c>
      <c r="AI39" s="103">
        <f t="shared" si="14"/>
        <v>6.2222222222222214</v>
      </c>
      <c r="AJ39" s="198">
        <f t="shared" si="8"/>
        <v>38</v>
      </c>
      <c r="AL39" s="48" t="s">
        <v>99</v>
      </c>
      <c r="AM39" s="17" t="s">
        <v>100</v>
      </c>
      <c r="AN39" s="27"/>
      <c r="AP39" s="35"/>
    </row>
    <row r="40" spans="1:48" x14ac:dyDescent="0.25">
      <c r="A40" s="199">
        <f t="shared" si="7"/>
        <v>39</v>
      </c>
      <c r="B40" s="189">
        <v>7</v>
      </c>
      <c r="C40" s="43">
        <v>6</v>
      </c>
      <c r="D40" s="43">
        <v>8</v>
      </c>
      <c r="E40" s="69"/>
      <c r="F40" s="69"/>
      <c r="G40" s="69"/>
      <c r="I40" s="96">
        <f t="shared" si="9"/>
        <v>7</v>
      </c>
      <c r="J40" s="43">
        <v>4</v>
      </c>
      <c r="K40" s="27"/>
      <c r="L40" s="27"/>
      <c r="N40" s="96">
        <f t="shared" si="10"/>
        <v>4</v>
      </c>
      <c r="O40" s="103">
        <f t="shared" si="11"/>
        <v>5.5</v>
      </c>
      <c r="P40" s="70">
        <v>5</v>
      </c>
      <c r="R40" s="96">
        <f t="shared" si="6"/>
        <v>5</v>
      </c>
      <c r="T40" s="69">
        <v>7</v>
      </c>
      <c r="U40" s="43">
        <v>9</v>
      </c>
      <c r="V40" s="69">
        <v>6</v>
      </c>
      <c r="W40" s="70">
        <v>8</v>
      </c>
      <c r="Y40" s="69"/>
      <c r="Z40" s="69"/>
      <c r="AB40" s="96">
        <f t="shared" si="12"/>
        <v>7.5</v>
      </c>
      <c r="AC40" s="95">
        <f t="shared" si="13"/>
        <v>6.25</v>
      </c>
      <c r="AD40" s="43">
        <v>8</v>
      </c>
      <c r="AI40" s="103">
        <f t="shared" si="14"/>
        <v>6.583333333333333</v>
      </c>
      <c r="AJ40" s="199">
        <f t="shared" si="8"/>
        <v>39</v>
      </c>
      <c r="AL40" s="48" t="s">
        <v>93</v>
      </c>
      <c r="AM40" s="17" t="s">
        <v>92</v>
      </c>
      <c r="AN40" s="27"/>
      <c r="AP40" s="35"/>
    </row>
    <row r="41" spans="1:48" x14ac:dyDescent="0.25">
      <c r="A41" s="198">
        <f t="shared" si="7"/>
        <v>40</v>
      </c>
      <c r="B41" s="189">
        <v>5</v>
      </c>
      <c r="C41" s="43">
        <v>5</v>
      </c>
      <c r="D41" s="43">
        <v>6</v>
      </c>
      <c r="E41" s="69"/>
      <c r="F41" s="69"/>
      <c r="G41" s="69"/>
      <c r="I41" s="96">
        <f t="shared" si="9"/>
        <v>5.333333333333333</v>
      </c>
      <c r="J41" s="43">
        <v>5</v>
      </c>
      <c r="K41" s="27"/>
      <c r="L41" s="27"/>
      <c r="N41" s="96">
        <f t="shared" si="10"/>
        <v>5</v>
      </c>
      <c r="O41" s="103">
        <f t="shared" si="11"/>
        <v>5.1666666666666661</v>
      </c>
      <c r="P41" s="70">
        <v>5</v>
      </c>
      <c r="R41" s="96">
        <f t="shared" si="6"/>
        <v>5</v>
      </c>
      <c r="T41" s="69">
        <v>5</v>
      </c>
      <c r="U41" s="43">
        <v>8</v>
      </c>
      <c r="V41" s="69">
        <v>5</v>
      </c>
      <c r="W41" s="70">
        <v>6</v>
      </c>
      <c r="Y41" s="69"/>
      <c r="Z41" s="69"/>
      <c r="AB41" s="96">
        <f t="shared" si="12"/>
        <v>6</v>
      </c>
      <c r="AC41" s="95">
        <f t="shared" si="13"/>
        <v>5.5</v>
      </c>
      <c r="AD41" s="43">
        <v>8</v>
      </c>
      <c r="AI41" s="103">
        <f t="shared" si="14"/>
        <v>6.2222222222222214</v>
      </c>
      <c r="AJ41" s="198">
        <f t="shared" si="8"/>
        <v>40</v>
      </c>
      <c r="AL41" s="60" t="s">
        <v>111</v>
      </c>
      <c r="AM41" s="30" t="s">
        <v>48</v>
      </c>
      <c r="AN41" s="30"/>
      <c r="AO41" s="30"/>
      <c r="AP41" s="35"/>
    </row>
    <row r="42" spans="1:48" x14ac:dyDescent="0.25">
      <c r="A42" s="198">
        <f t="shared" si="7"/>
        <v>41</v>
      </c>
      <c r="B42" s="189">
        <v>7</v>
      </c>
      <c r="C42" s="43">
        <v>8</v>
      </c>
      <c r="D42" s="43">
        <v>7</v>
      </c>
      <c r="E42" s="69"/>
      <c r="F42" s="69"/>
      <c r="G42" s="69"/>
      <c r="I42" s="96">
        <f t="shared" si="9"/>
        <v>7.333333333333333</v>
      </c>
      <c r="J42" s="43">
        <v>7</v>
      </c>
      <c r="K42" s="27"/>
      <c r="L42" s="27"/>
      <c r="N42" s="96">
        <f t="shared" si="10"/>
        <v>7</v>
      </c>
      <c r="O42" s="103">
        <f t="shared" si="11"/>
        <v>7.1666666666666661</v>
      </c>
      <c r="P42" s="70">
        <v>8</v>
      </c>
      <c r="R42" s="96">
        <f t="shared" si="6"/>
        <v>8</v>
      </c>
      <c r="S42" s="69">
        <v>8</v>
      </c>
      <c r="T42" s="69"/>
      <c r="U42" s="43">
        <v>8</v>
      </c>
      <c r="V42" s="69"/>
      <c r="X42" s="69">
        <v>10</v>
      </c>
      <c r="Y42" s="69"/>
      <c r="Z42" s="69">
        <v>9</v>
      </c>
      <c r="AB42" s="96">
        <f t="shared" si="12"/>
        <v>8.75</v>
      </c>
      <c r="AC42" s="95">
        <f t="shared" si="13"/>
        <v>8.375</v>
      </c>
      <c r="AD42" s="43">
        <v>9</v>
      </c>
      <c r="AI42" s="103">
        <f t="shared" si="14"/>
        <v>8.1805555555555554</v>
      </c>
      <c r="AJ42" s="198">
        <f t="shared" si="8"/>
        <v>41</v>
      </c>
      <c r="AL42" s="60" t="s">
        <v>30</v>
      </c>
      <c r="AM42" s="30" t="s">
        <v>74</v>
      </c>
      <c r="AN42" s="30"/>
      <c r="AO42" s="30"/>
      <c r="AP42" s="35"/>
    </row>
    <row r="43" spans="1:48" x14ac:dyDescent="0.25">
      <c r="A43" s="199">
        <f t="shared" si="7"/>
        <v>42</v>
      </c>
      <c r="B43" s="189">
        <v>8</v>
      </c>
      <c r="C43" s="43">
        <v>6</v>
      </c>
      <c r="D43" s="43">
        <v>6</v>
      </c>
      <c r="E43" s="69"/>
      <c r="F43" s="69"/>
      <c r="G43" s="69"/>
      <c r="I43" s="96">
        <f t="shared" si="9"/>
        <v>6.666666666666667</v>
      </c>
      <c r="J43" s="43">
        <v>6</v>
      </c>
      <c r="K43" s="27"/>
      <c r="L43" s="27"/>
      <c r="N43" s="96">
        <f t="shared" si="10"/>
        <v>6</v>
      </c>
      <c r="O43" s="103">
        <f t="shared" si="11"/>
        <v>6.3333333333333339</v>
      </c>
      <c r="P43" s="70">
        <v>6</v>
      </c>
      <c r="R43" s="96">
        <f t="shared" si="6"/>
        <v>6</v>
      </c>
      <c r="T43" s="69">
        <v>5</v>
      </c>
      <c r="U43" s="43">
        <v>7</v>
      </c>
      <c r="V43" s="69">
        <v>7</v>
      </c>
      <c r="W43" s="69">
        <v>8</v>
      </c>
      <c r="Y43" s="69"/>
      <c r="Z43" s="69"/>
      <c r="AB43" s="96">
        <f t="shared" si="12"/>
        <v>6.75</v>
      </c>
      <c r="AC43" s="95">
        <f t="shared" si="13"/>
        <v>6.375</v>
      </c>
      <c r="AD43" s="43">
        <v>8</v>
      </c>
      <c r="AI43" s="103">
        <f t="shared" si="14"/>
        <v>6.9027777777777786</v>
      </c>
      <c r="AJ43" s="199">
        <f t="shared" si="8"/>
        <v>42</v>
      </c>
      <c r="AL43" s="60" t="s">
        <v>31</v>
      </c>
      <c r="AM43" s="30" t="s">
        <v>75</v>
      </c>
      <c r="AN43" s="30"/>
      <c r="AO43" s="30"/>
      <c r="AP43" s="35"/>
    </row>
    <row r="44" spans="1:48" x14ac:dyDescent="0.25">
      <c r="A44" s="199">
        <f t="shared" si="7"/>
        <v>43</v>
      </c>
      <c r="B44" s="189">
        <v>7</v>
      </c>
      <c r="C44" s="43">
        <v>8</v>
      </c>
      <c r="D44" s="43"/>
      <c r="E44" s="69">
        <v>8</v>
      </c>
      <c r="F44" s="69"/>
      <c r="G44" s="69"/>
      <c r="H44" s="27">
        <v>8</v>
      </c>
      <c r="I44" s="96">
        <f t="shared" si="9"/>
        <v>7.75</v>
      </c>
      <c r="J44" s="43">
        <v>5</v>
      </c>
      <c r="K44" s="27"/>
      <c r="L44" s="27">
        <v>8</v>
      </c>
      <c r="N44" s="96">
        <f t="shared" si="10"/>
        <v>6.5</v>
      </c>
      <c r="O44" s="103">
        <f t="shared" si="11"/>
        <v>7.125</v>
      </c>
      <c r="P44" s="70">
        <v>5</v>
      </c>
      <c r="R44" s="96">
        <f t="shared" si="6"/>
        <v>5</v>
      </c>
      <c r="S44" s="69">
        <v>3</v>
      </c>
      <c r="T44" s="69">
        <v>4</v>
      </c>
      <c r="U44" s="43">
        <v>6</v>
      </c>
      <c r="V44" s="69"/>
      <c r="Y44" s="69"/>
      <c r="Z44" s="69"/>
      <c r="AB44" s="96">
        <f t="shared" si="12"/>
        <v>4.333333333333333</v>
      </c>
      <c r="AC44" s="95">
        <f t="shared" si="13"/>
        <v>4.6666666666666661</v>
      </c>
      <c r="AD44" s="43">
        <v>8</v>
      </c>
      <c r="AI44" s="103">
        <f t="shared" si="14"/>
        <v>6.5972222222222214</v>
      </c>
      <c r="AJ44" s="199">
        <f t="shared" si="8"/>
        <v>43</v>
      </c>
      <c r="AL44" s="60" t="s">
        <v>32</v>
      </c>
      <c r="AM44" s="30" t="s">
        <v>76</v>
      </c>
      <c r="AN44" s="30"/>
      <c r="AO44" s="30"/>
      <c r="AP44" s="35"/>
    </row>
    <row r="45" spans="1:48" x14ac:dyDescent="0.25">
      <c r="A45" s="199">
        <f t="shared" si="7"/>
        <v>44</v>
      </c>
      <c r="B45" s="189">
        <v>7</v>
      </c>
      <c r="C45" s="43">
        <v>7</v>
      </c>
      <c r="D45" s="43">
        <v>5</v>
      </c>
      <c r="E45" s="69"/>
      <c r="F45" s="69"/>
      <c r="G45" s="69"/>
      <c r="I45" s="96">
        <f t="shared" si="9"/>
        <v>6.333333333333333</v>
      </c>
      <c r="J45" s="43">
        <v>7</v>
      </c>
      <c r="K45" s="27"/>
      <c r="L45" s="27"/>
      <c r="N45" s="96">
        <f t="shared" si="10"/>
        <v>7</v>
      </c>
      <c r="O45" s="103">
        <f t="shared" si="11"/>
        <v>6.6666666666666661</v>
      </c>
      <c r="P45" s="70">
        <v>5</v>
      </c>
      <c r="R45" s="96">
        <f t="shared" si="6"/>
        <v>5</v>
      </c>
      <c r="T45" s="69">
        <v>6</v>
      </c>
      <c r="U45" s="43">
        <v>6</v>
      </c>
      <c r="V45" s="69">
        <v>6</v>
      </c>
      <c r="W45" s="69">
        <v>7</v>
      </c>
      <c r="Y45" s="69"/>
      <c r="Z45" s="69"/>
      <c r="AB45" s="96">
        <f t="shared" si="12"/>
        <v>6.25</v>
      </c>
      <c r="AC45" s="95">
        <f t="shared" si="13"/>
        <v>5.625</v>
      </c>
      <c r="AD45" s="43">
        <v>8</v>
      </c>
      <c r="AI45" s="103">
        <f t="shared" si="14"/>
        <v>6.7638888888888884</v>
      </c>
      <c r="AJ45" s="199">
        <f t="shared" si="8"/>
        <v>44</v>
      </c>
      <c r="AL45" s="60" t="s">
        <v>139</v>
      </c>
      <c r="AM45" s="30" t="s">
        <v>140</v>
      </c>
      <c r="AN45" s="30"/>
      <c r="AO45" s="30"/>
      <c r="AP45" s="35"/>
    </row>
    <row r="46" spans="1:48" x14ac:dyDescent="0.25">
      <c r="A46" s="198">
        <f t="shared" si="7"/>
        <v>45</v>
      </c>
      <c r="B46" s="189">
        <v>6</v>
      </c>
      <c r="C46" s="43">
        <v>7</v>
      </c>
      <c r="D46" s="43">
        <v>6</v>
      </c>
      <c r="E46" s="69"/>
      <c r="F46" s="69"/>
      <c r="G46" s="69"/>
      <c r="I46" s="96">
        <f t="shared" si="9"/>
        <v>6.333333333333333</v>
      </c>
      <c r="J46" s="43">
        <v>6</v>
      </c>
      <c r="K46" s="27"/>
      <c r="L46" s="27"/>
      <c r="N46" s="96">
        <f t="shared" si="10"/>
        <v>6</v>
      </c>
      <c r="O46" s="103">
        <f t="shared" si="11"/>
        <v>6.1666666666666661</v>
      </c>
      <c r="P46" s="70">
        <v>9</v>
      </c>
      <c r="R46" s="96">
        <f t="shared" si="6"/>
        <v>9</v>
      </c>
      <c r="S46" s="69">
        <v>9</v>
      </c>
      <c r="T46" s="69">
        <v>7</v>
      </c>
      <c r="U46" s="43">
        <v>8</v>
      </c>
      <c r="V46" s="69"/>
      <c r="X46" s="69">
        <v>9</v>
      </c>
      <c r="Y46" s="69"/>
      <c r="Z46" s="69"/>
      <c r="AB46" s="96">
        <f t="shared" si="12"/>
        <v>8.25</v>
      </c>
      <c r="AC46" s="95">
        <f t="shared" si="13"/>
        <v>8.625</v>
      </c>
      <c r="AD46" s="43">
        <v>8</v>
      </c>
      <c r="AI46" s="103">
        <f t="shared" si="14"/>
        <v>7.5972222222222214</v>
      </c>
      <c r="AJ46" s="198">
        <f t="shared" si="8"/>
        <v>45</v>
      </c>
      <c r="AL46" s="61" t="s">
        <v>42</v>
      </c>
      <c r="AM46" s="64" t="s">
        <v>41</v>
      </c>
      <c r="AN46" s="41"/>
      <c r="AO46" s="41"/>
      <c r="AP46" s="42"/>
    </row>
    <row r="47" spans="1:48" x14ac:dyDescent="0.25">
      <c r="A47" s="199">
        <f t="shared" si="7"/>
        <v>46</v>
      </c>
      <c r="B47" s="189">
        <v>9</v>
      </c>
      <c r="C47" s="43">
        <v>9</v>
      </c>
      <c r="D47" s="43">
        <v>8</v>
      </c>
      <c r="E47" s="69"/>
      <c r="F47" s="69"/>
      <c r="G47" s="69"/>
      <c r="I47" s="96">
        <f t="shared" si="9"/>
        <v>8.6666666666666661</v>
      </c>
      <c r="J47" s="43">
        <v>9</v>
      </c>
      <c r="K47" s="27"/>
      <c r="L47" s="27"/>
      <c r="N47" s="96">
        <f t="shared" si="10"/>
        <v>9</v>
      </c>
      <c r="O47" s="103">
        <f t="shared" si="11"/>
        <v>8.8333333333333321</v>
      </c>
      <c r="P47" s="70">
        <v>6</v>
      </c>
      <c r="R47" s="96">
        <f t="shared" si="6"/>
        <v>6</v>
      </c>
      <c r="T47" s="69">
        <v>6</v>
      </c>
      <c r="U47" s="43">
        <v>5</v>
      </c>
      <c r="V47" s="69">
        <v>8</v>
      </c>
      <c r="W47" s="69">
        <v>8</v>
      </c>
      <c r="Y47" s="69"/>
      <c r="Z47" s="69"/>
      <c r="AB47" s="96">
        <f t="shared" si="12"/>
        <v>6.75</v>
      </c>
      <c r="AC47" s="95">
        <f t="shared" si="13"/>
        <v>6.375</v>
      </c>
      <c r="AD47" s="43">
        <v>8</v>
      </c>
      <c r="AI47" s="103">
        <f t="shared" si="14"/>
        <v>7.7361111111111107</v>
      </c>
      <c r="AJ47" s="199">
        <f t="shared" si="8"/>
        <v>46</v>
      </c>
    </row>
    <row r="48" spans="1:48" x14ac:dyDescent="0.25">
      <c r="A48" s="199">
        <f t="shared" si="7"/>
        <v>47</v>
      </c>
      <c r="B48" s="189">
        <v>8</v>
      </c>
      <c r="C48" s="43">
        <v>8</v>
      </c>
      <c r="D48" s="43">
        <v>7</v>
      </c>
      <c r="E48" s="69"/>
      <c r="F48" s="69"/>
      <c r="G48" s="69"/>
      <c r="I48" s="96">
        <f t="shared" si="9"/>
        <v>7.666666666666667</v>
      </c>
      <c r="J48" s="43">
        <v>7</v>
      </c>
      <c r="K48" s="27"/>
      <c r="L48" s="27"/>
      <c r="N48" s="96">
        <f t="shared" si="10"/>
        <v>7</v>
      </c>
      <c r="O48" s="103">
        <f t="shared" si="11"/>
        <v>7.3333333333333339</v>
      </c>
      <c r="P48" s="70">
        <v>7</v>
      </c>
      <c r="R48" s="96">
        <f t="shared" si="6"/>
        <v>7</v>
      </c>
      <c r="T48" s="69">
        <v>6</v>
      </c>
      <c r="U48" s="43">
        <v>8</v>
      </c>
      <c r="V48" s="69">
        <v>7</v>
      </c>
      <c r="W48" s="69">
        <v>8</v>
      </c>
      <c r="Y48" s="69"/>
      <c r="Z48" s="69"/>
      <c r="AB48" s="96">
        <f t="shared" si="12"/>
        <v>7.25</v>
      </c>
      <c r="AC48" s="95">
        <f t="shared" si="13"/>
        <v>7.125</v>
      </c>
      <c r="AD48" s="43">
        <v>8</v>
      </c>
      <c r="AI48" s="103">
        <f t="shared" si="14"/>
        <v>7.4861111111111116</v>
      </c>
      <c r="AJ48" s="199">
        <f t="shared" si="8"/>
        <v>47</v>
      </c>
    </row>
    <row r="49" spans="1:36" x14ac:dyDescent="0.25">
      <c r="A49" s="198">
        <f t="shared" si="7"/>
        <v>48</v>
      </c>
      <c r="B49" s="189">
        <v>9</v>
      </c>
      <c r="C49" s="43">
        <v>9</v>
      </c>
      <c r="D49" s="43">
        <v>8</v>
      </c>
      <c r="E49" s="69"/>
      <c r="F49" s="69"/>
      <c r="G49" s="69"/>
      <c r="I49" s="96">
        <f t="shared" si="9"/>
        <v>8.6666666666666661</v>
      </c>
      <c r="J49" s="43">
        <v>8</v>
      </c>
      <c r="K49" s="27"/>
      <c r="L49" s="27"/>
      <c r="N49" s="96">
        <f t="shared" si="10"/>
        <v>8</v>
      </c>
      <c r="O49" s="103">
        <f t="shared" si="11"/>
        <v>8.3333333333333321</v>
      </c>
      <c r="P49" s="70">
        <v>6</v>
      </c>
      <c r="R49" s="96">
        <f t="shared" si="6"/>
        <v>6</v>
      </c>
      <c r="S49" s="69">
        <v>5</v>
      </c>
      <c r="T49" s="69">
        <v>9</v>
      </c>
      <c r="U49" s="43">
        <v>9</v>
      </c>
      <c r="V49" s="69">
        <v>9</v>
      </c>
      <c r="Y49" s="69"/>
      <c r="Z49" s="69"/>
      <c r="AB49" s="96">
        <f t="shared" si="12"/>
        <v>8</v>
      </c>
      <c r="AC49" s="95">
        <f t="shared" si="13"/>
        <v>7</v>
      </c>
      <c r="AD49" s="43">
        <v>8</v>
      </c>
      <c r="AI49" s="103">
        <f t="shared" si="14"/>
        <v>7.7777777777777777</v>
      </c>
      <c r="AJ49" s="198">
        <f t="shared" si="8"/>
        <v>48</v>
      </c>
    </row>
    <row r="50" spans="1:36" x14ac:dyDescent="0.25">
      <c r="A50" s="199">
        <f t="shared" si="7"/>
        <v>49</v>
      </c>
      <c r="B50" s="189">
        <v>9</v>
      </c>
      <c r="C50" s="43">
        <v>10</v>
      </c>
      <c r="D50" s="43">
        <v>7</v>
      </c>
      <c r="E50" s="69"/>
      <c r="F50" s="69"/>
      <c r="G50" s="69"/>
      <c r="I50" s="96">
        <f t="shared" si="9"/>
        <v>8.6666666666666661</v>
      </c>
      <c r="J50" s="43">
        <v>9</v>
      </c>
      <c r="K50" s="27"/>
      <c r="L50" s="27"/>
      <c r="N50" s="96">
        <f t="shared" si="10"/>
        <v>9</v>
      </c>
      <c r="O50" s="103">
        <f t="shared" si="11"/>
        <v>8.8333333333333321</v>
      </c>
      <c r="P50" s="70">
        <v>7</v>
      </c>
      <c r="R50" s="96">
        <f t="shared" si="6"/>
        <v>7</v>
      </c>
      <c r="T50" s="69">
        <v>9</v>
      </c>
      <c r="U50" s="43">
        <v>9</v>
      </c>
      <c r="V50" s="69">
        <v>8</v>
      </c>
      <c r="W50" s="69">
        <v>9</v>
      </c>
      <c r="Y50" s="69"/>
      <c r="Z50" s="69"/>
      <c r="AB50" s="96">
        <f t="shared" si="12"/>
        <v>8.75</v>
      </c>
      <c r="AC50" s="95">
        <f t="shared" si="13"/>
        <v>7.875</v>
      </c>
      <c r="AD50" s="43">
        <v>9</v>
      </c>
      <c r="AI50" s="103">
        <f t="shared" si="14"/>
        <v>8.5694444444444446</v>
      </c>
      <c r="AJ50" s="199">
        <f t="shared" si="8"/>
        <v>49</v>
      </c>
    </row>
    <row r="51" spans="1:36" x14ac:dyDescent="0.25">
      <c r="A51" s="198">
        <f t="shared" si="7"/>
        <v>50</v>
      </c>
      <c r="B51" s="189">
        <v>4</v>
      </c>
      <c r="C51" s="69">
        <v>5</v>
      </c>
      <c r="D51" s="43">
        <v>3</v>
      </c>
      <c r="E51" s="69"/>
      <c r="F51" s="69"/>
      <c r="G51" s="69"/>
      <c r="I51" s="96">
        <f t="shared" si="9"/>
        <v>4</v>
      </c>
      <c r="J51" s="43">
        <v>3</v>
      </c>
      <c r="K51" s="27"/>
      <c r="L51" s="27"/>
      <c r="N51" s="96">
        <f t="shared" si="10"/>
        <v>3</v>
      </c>
      <c r="O51" s="103">
        <f t="shared" si="11"/>
        <v>3.5</v>
      </c>
      <c r="P51" s="70">
        <v>4</v>
      </c>
      <c r="R51" s="96">
        <f t="shared" si="6"/>
        <v>4</v>
      </c>
      <c r="S51" s="69">
        <v>1</v>
      </c>
      <c r="T51" s="69"/>
      <c r="U51" s="43">
        <v>3</v>
      </c>
      <c r="V51" s="69"/>
      <c r="X51" s="69">
        <v>5</v>
      </c>
      <c r="Y51" s="69">
        <v>5</v>
      </c>
      <c r="Z51" s="69"/>
      <c r="AB51" s="96">
        <f t="shared" si="12"/>
        <v>3.5</v>
      </c>
      <c r="AC51" s="95">
        <f t="shared" si="13"/>
        <v>3.75</v>
      </c>
      <c r="AD51" s="43">
        <v>8</v>
      </c>
      <c r="AI51" s="103">
        <f t="shared" si="14"/>
        <v>5.083333333333333</v>
      </c>
      <c r="AJ51" s="198">
        <f t="shared" si="8"/>
        <v>50</v>
      </c>
    </row>
    <row r="52" spans="1:36" x14ac:dyDescent="0.25">
      <c r="A52" s="198">
        <f t="shared" si="7"/>
        <v>51</v>
      </c>
      <c r="B52" s="189">
        <v>6</v>
      </c>
      <c r="C52" s="43">
        <v>7</v>
      </c>
      <c r="D52" s="43">
        <v>5</v>
      </c>
      <c r="E52" s="69"/>
      <c r="F52" s="69"/>
      <c r="G52" s="69"/>
      <c r="I52" s="96">
        <f t="shared" si="9"/>
        <v>6</v>
      </c>
      <c r="J52" s="43">
        <v>7</v>
      </c>
      <c r="K52" s="27"/>
      <c r="L52" s="27"/>
      <c r="N52" s="96">
        <f t="shared" si="10"/>
        <v>7</v>
      </c>
      <c r="O52" s="103">
        <f t="shared" si="11"/>
        <v>6.5</v>
      </c>
      <c r="P52" s="70">
        <v>5</v>
      </c>
      <c r="R52" s="96">
        <f t="shared" si="6"/>
        <v>5</v>
      </c>
      <c r="S52" s="69">
        <v>3</v>
      </c>
      <c r="T52" s="69">
        <v>5</v>
      </c>
      <c r="U52" s="43">
        <v>8</v>
      </c>
      <c r="V52" s="69"/>
      <c r="X52" s="69">
        <v>6</v>
      </c>
      <c r="Y52" s="69"/>
      <c r="Z52" s="69"/>
      <c r="AB52" s="96">
        <f t="shared" si="12"/>
        <v>5.5</v>
      </c>
      <c r="AC52" s="95">
        <f t="shared" si="13"/>
        <v>5.25</v>
      </c>
      <c r="AD52" s="43">
        <v>9</v>
      </c>
      <c r="AI52" s="103">
        <f t="shared" si="14"/>
        <v>6.916666666666667</v>
      </c>
      <c r="AJ52" s="198">
        <f t="shared" si="8"/>
        <v>51</v>
      </c>
    </row>
    <row r="53" spans="1:36" x14ac:dyDescent="0.25">
      <c r="A53" s="199">
        <f t="shared" si="7"/>
        <v>52</v>
      </c>
      <c r="B53" s="189">
        <v>8</v>
      </c>
      <c r="C53" s="43">
        <v>7</v>
      </c>
      <c r="D53" s="43">
        <v>5</v>
      </c>
      <c r="E53" s="69"/>
      <c r="F53" s="69"/>
      <c r="G53" s="69"/>
      <c r="I53" s="96">
        <f t="shared" si="9"/>
        <v>6.666666666666667</v>
      </c>
      <c r="J53" s="43">
        <v>6</v>
      </c>
      <c r="K53" s="27"/>
      <c r="L53" s="27"/>
      <c r="N53" s="96">
        <f t="shared" si="10"/>
        <v>6</v>
      </c>
      <c r="O53" s="103">
        <f t="shared" si="11"/>
        <v>6.3333333333333339</v>
      </c>
      <c r="P53" s="70">
        <v>5</v>
      </c>
      <c r="R53" s="96">
        <f t="shared" si="6"/>
        <v>5</v>
      </c>
      <c r="T53" s="69">
        <v>5</v>
      </c>
      <c r="U53" s="43">
        <v>8</v>
      </c>
      <c r="V53" s="69">
        <v>5</v>
      </c>
      <c r="W53" s="70">
        <v>6</v>
      </c>
      <c r="Y53" s="69"/>
      <c r="Z53" s="69"/>
      <c r="AB53" s="96">
        <f t="shared" si="12"/>
        <v>6</v>
      </c>
      <c r="AC53" s="95">
        <f t="shared" si="13"/>
        <v>5.5</v>
      </c>
      <c r="AD53" s="43">
        <v>9</v>
      </c>
      <c r="AI53" s="103">
        <f t="shared" si="14"/>
        <v>6.9444444444444455</v>
      </c>
      <c r="AJ53" s="199">
        <f t="shared" si="8"/>
        <v>52</v>
      </c>
    </row>
    <row r="54" spans="1:36" x14ac:dyDescent="0.25">
      <c r="A54" s="198">
        <f t="shared" si="7"/>
        <v>53</v>
      </c>
      <c r="B54" s="189">
        <v>8</v>
      </c>
      <c r="C54" s="43">
        <v>6</v>
      </c>
      <c r="D54" s="43">
        <v>6</v>
      </c>
      <c r="E54" s="69"/>
      <c r="F54" s="69"/>
      <c r="G54" s="69"/>
      <c r="I54" s="96">
        <f t="shared" si="9"/>
        <v>6.666666666666667</v>
      </c>
      <c r="J54" s="43">
        <v>7</v>
      </c>
      <c r="K54" s="27"/>
      <c r="L54" s="27"/>
      <c r="N54" s="96">
        <f t="shared" si="10"/>
        <v>7</v>
      </c>
      <c r="O54" s="103">
        <f t="shared" si="11"/>
        <v>6.8333333333333339</v>
      </c>
      <c r="P54" s="70">
        <v>6</v>
      </c>
      <c r="R54" s="96">
        <f t="shared" si="6"/>
        <v>6</v>
      </c>
      <c r="S54" s="69">
        <v>2</v>
      </c>
      <c r="T54" s="69">
        <v>6</v>
      </c>
      <c r="U54" s="43">
        <v>8</v>
      </c>
      <c r="V54" s="69">
        <v>8</v>
      </c>
      <c r="W54" s="70"/>
      <c r="Y54" s="69"/>
      <c r="Z54" s="69"/>
      <c r="AB54" s="96">
        <f t="shared" si="12"/>
        <v>6</v>
      </c>
      <c r="AC54" s="95">
        <f t="shared" si="13"/>
        <v>6</v>
      </c>
      <c r="AD54" s="43">
        <v>9</v>
      </c>
      <c r="AI54" s="103">
        <f t="shared" si="14"/>
        <v>7.2777777777777786</v>
      </c>
      <c r="AJ54" s="198">
        <f t="shared" si="8"/>
        <v>53</v>
      </c>
    </row>
    <row r="55" spans="1:36" x14ac:dyDescent="0.25">
      <c r="A55" s="198">
        <f t="shared" si="7"/>
        <v>54</v>
      </c>
      <c r="B55" s="189">
        <v>5</v>
      </c>
      <c r="C55" s="43">
        <v>5</v>
      </c>
      <c r="D55" s="43">
        <v>5</v>
      </c>
      <c r="E55" s="69"/>
      <c r="F55" s="69"/>
      <c r="G55" s="69"/>
      <c r="I55" s="96">
        <f t="shared" si="9"/>
        <v>5</v>
      </c>
      <c r="J55" s="43">
        <v>6</v>
      </c>
      <c r="K55" s="27"/>
      <c r="L55" s="27"/>
      <c r="N55" s="96">
        <f t="shared" si="10"/>
        <v>6</v>
      </c>
      <c r="O55" s="103">
        <f t="shared" si="11"/>
        <v>5.5</v>
      </c>
      <c r="P55" s="70">
        <v>5</v>
      </c>
      <c r="R55" s="96">
        <f t="shared" si="6"/>
        <v>5</v>
      </c>
      <c r="S55" s="69">
        <v>5</v>
      </c>
      <c r="T55" s="69">
        <v>4</v>
      </c>
      <c r="U55" s="43">
        <v>8</v>
      </c>
      <c r="V55" s="69">
        <v>8</v>
      </c>
      <c r="W55" s="70"/>
      <c r="Y55" s="69"/>
      <c r="Z55" s="69"/>
      <c r="AB55" s="96">
        <f t="shared" si="12"/>
        <v>6.25</v>
      </c>
      <c r="AC55" s="95">
        <f t="shared" si="13"/>
        <v>5.625</v>
      </c>
      <c r="AD55" s="43">
        <v>8</v>
      </c>
      <c r="AI55" s="103">
        <f t="shared" si="14"/>
        <v>6.375</v>
      </c>
      <c r="AJ55" s="198">
        <f t="shared" si="8"/>
        <v>54</v>
      </c>
    </row>
    <row r="56" spans="1:36" x14ac:dyDescent="0.25">
      <c r="A56" s="198">
        <f t="shared" si="7"/>
        <v>55</v>
      </c>
      <c r="B56" s="189">
        <v>7</v>
      </c>
      <c r="C56" s="43">
        <v>7</v>
      </c>
      <c r="D56" s="43">
        <v>8</v>
      </c>
      <c r="E56" s="69"/>
      <c r="F56" s="69"/>
      <c r="G56" s="69"/>
      <c r="I56" s="96">
        <f t="shared" si="9"/>
        <v>7.333333333333333</v>
      </c>
      <c r="J56" s="43">
        <v>7</v>
      </c>
      <c r="K56" s="27"/>
      <c r="L56" s="27"/>
      <c r="N56" s="96">
        <f t="shared" si="10"/>
        <v>7</v>
      </c>
      <c r="O56" s="103">
        <f t="shared" si="11"/>
        <v>7.1666666666666661</v>
      </c>
      <c r="P56" s="70">
        <v>5</v>
      </c>
      <c r="R56" s="96">
        <f t="shared" si="6"/>
        <v>5</v>
      </c>
      <c r="S56" s="69">
        <v>6</v>
      </c>
      <c r="T56" s="69"/>
      <c r="U56" s="43">
        <v>9</v>
      </c>
      <c r="V56" s="69"/>
      <c r="W56" s="70"/>
      <c r="X56" s="69">
        <v>7</v>
      </c>
      <c r="Y56" s="69"/>
      <c r="Z56" s="69"/>
      <c r="AB56" s="96">
        <f t="shared" si="12"/>
        <v>7.333333333333333</v>
      </c>
      <c r="AC56" s="95">
        <f t="shared" si="13"/>
        <v>6.1666666666666661</v>
      </c>
      <c r="AD56" s="43">
        <v>9</v>
      </c>
      <c r="AH56" s="27">
        <v>8</v>
      </c>
      <c r="AI56" s="103">
        <f t="shared" si="14"/>
        <v>7.583333333333333</v>
      </c>
      <c r="AJ56" s="198">
        <f t="shared" si="8"/>
        <v>55</v>
      </c>
    </row>
    <row r="57" spans="1:36" x14ac:dyDescent="0.25">
      <c r="A57" s="199">
        <f t="shared" si="7"/>
        <v>56</v>
      </c>
      <c r="B57" s="69">
        <v>9</v>
      </c>
      <c r="C57" s="69">
        <v>8</v>
      </c>
      <c r="D57" s="69">
        <v>6</v>
      </c>
      <c r="E57" s="69"/>
      <c r="F57" s="69"/>
      <c r="G57" s="69"/>
      <c r="I57" s="96">
        <f t="shared" si="9"/>
        <v>7.666666666666667</v>
      </c>
      <c r="J57" s="69">
        <v>7</v>
      </c>
      <c r="K57" s="27"/>
      <c r="L57" s="27"/>
      <c r="N57" s="96">
        <f t="shared" si="10"/>
        <v>7</v>
      </c>
      <c r="O57" s="103">
        <f t="shared" si="11"/>
        <v>7.3333333333333339</v>
      </c>
      <c r="P57" s="69">
        <v>5</v>
      </c>
      <c r="R57" s="96">
        <f t="shared" si="6"/>
        <v>5</v>
      </c>
      <c r="T57" s="69">
        <v>6</v>
      </c>
      <c r="U57" s="69">
        <v>6</v>
      </c>
      <c r="V57" s="69">
        <v>7</v>
      </c>
      <c r="W57" s="69">
        <v>7</v>
      </c>
      <c r="Y57" s="69"/>
      <c r="Z57" s="69"/>
      <c r="AB57" s="96">
        <f t="shared" si="12"/>
        <v>6.5</v>
      </c>
      <c r="AC57" s="95">
        <f t="shared" si="13"/>
        <v>5.75</v>
      </c>
      <c r="AD57" s="43">
        <v>8</v>
      </c>
      <c r="AI57" s="103">
        <f t="shared" si="14"/>
        <v>7.0277777777777786</v>
      </c>
      <c r="AJ57" s="199">
        <f t="shared" si="8"/>
        <v>56</v>
      </c>
    </row>
    <row r="58" spans="1:36" x14ac:dyDescent="0.25">
      <c r="A58" s="199">
        <f t="shared" si="7"/>
        <v>57</v>
      </c>
      <c r="B58" s="69">
        <v>9</v>
      </c>
      <c r="C58" s="69">
        <v>9</v>
      </c>
      <c r="D58" s="69">
        <v>8</v>
      </c>
      <c r="E58" s="69"/>
      <c r="F58" s="69"/>
      <c r="G58" s="69"/>
      <c r="I58" s="96">
        <f t="shared" si="9"/>
        <v>8.6666666666666661</v>
      </c>
      <c r="J58" s="43">
        <v>9</v>
      </c>
      <c r="K58" s="27"/>
      <c r="L58" s="27"/>
      <c r="N58" s="96">
        <f t="shared" si="10"/>
        <v>9</v>
      </c>
      <c r="O58" s="103">
        <f t="shared" si="11"/>
        <v>8.8333333333333321</v>
      </c>
      <c r="P58" s="70">
        <v>6</v>
      </c>
      <c r="R58" s="96">
        <f t="shared" si="6"/>
        <v>6</v>
      </c>
      <c r="S58" s="69">
        <v>7</v>
      </c>
      <c r="T58" s="69"/>
      <c r="U58" s="43">
        <v>9</v>
      </c>
      <c r="V58" s="69"/>
      <c r="X58" s="69">
        <v>9</v>
      </c>
      <c r="Y58" s="69"/>
      <c r="Z58" s="69">
        <v>8</v>
      </c>
      <c r="AB58" s="96">
        <f t="shared" si="12"/>
        <v>8.25</v>
      </c>
      <c r="AC58" s="95">
        <f t="shared" si="13"/>
        <v>7.125</v>
      </c>
      <c r="AD58" s="43">
        <v>9</v>
      </c>
      <c r="AI58" s="103">
        <f t="shared" si="14"/>
        <v>8.3194444444444446</v>
      </c>
      <c r="AJ58" s="199">
        <f t="shared" si="8"/>
        <v>57</v>
      </c>
    </row>
    <row r="59" spans="1:36" x14ac:dyDescent="0.25">
      <c r="A59" s="199">
        <f t="shared" si="7"/>
        <v>58</v>
      </c>
      <c r="B59" s="189">
        <v>6</v>
      </c>
      <c r="C59" s="43">
        <v>5</v>
      </c>
      <c r="D59" s="43">
        <v>5</v>
      </c>
      <c r="E59" s="69"/>
      <c r="F59" s="69"/>
      <c r="G59" s="69"/>
      <c r="I59" s="96">
        <f t="shared" si="9"/>
        <v>5.333333333333333</v>
      </c>
      <c r="J59" s="43">
        <v>5</v>
      </c>
      <c r="K59" s="27"/>
      <c r="L59" s="27"/>
      <c r="N59" s="96">
        <f t="shared" si="10"/>
        <v>5</v>
      </c>
      <c r="O59" s="103">
        <f t="shared" si="11"/>
        <v>5.1666666666666661</v>
      </c>
      <c r="P59" s="70">
        <v>5</v>
      </c>
      <c r="R59" s="96">
        <f t="shared" si="6"/>
        <v>5</v>
      </c>
      <c r="T59" s="69">
        <v>5</v>
      </c>
      <c r="U59" s="43">
        <v>7</v>
      </c>
      <c r="V59" s="69">
        <v>5</v>
      </c>
      <c r="W59" s="69">
        <v>5</v>
      </c>
      <c r="Y59" s="69"/>
      <c r="Z59" s="69"/>
      <c r="AB59" s="96">
        <f t="shared" si="12"/>
        <v>5.5</v>
      </c>
      <c r="AC59" s="95">
        <f t="shared" si="13"/>
        <v>5.25</v>
      </c>
      <c r="AD59" s="43">
        <v>8</v>
      </c>
      <c r="AI59" s="103">
        <f t="shared" si="14"/>
        <v>6.1388888888888884</v>
      </c>
      <c r="AJ59" s="199">
        <f t="shared" si="8"/>
        <v>58</v>
      </c>
    </row>
    <row r="60" spans="1:36" x14ac:dyDescent="0.25">
      <c r="A60" s="199">
        <f t="shared" si="7"/>
        <v>59</v>
      </c>
      <c r="B60" s="189">
        <v>9</v>
      </c>
      <c r="C60" s="43">
        <v>8</v>
      </c>
      <c r="D60" s="43">
        <v>8</v>
      </c>
      <c r="E60" s="69"/>
      <c r="F60" s="69"/>
      <c r="G60" s="69"/>
      <c r="I60" s="96">
        <f t="shared" si="9"/>
        <v>8.3333333333333339</v>
      </c>
      <c r="J60" s="43">
        <v>8</v>
      </c>
      <c r="K60" s="27"/>
      <c r="L60" s="27"/>
      <c r="N60" s="96">
        <f t="shared" si="10"/>
        <v>8</v>
      </c>
      <c r="O60" s="103">
        <f t="shared" si="11"/>
        <v>8.1666666666666679</v>
      </c>
      <c r="P60" s="70">
        <v>6</v>
      </c>
      <c r="R60" s="96">
        <f t="shared" si="6"/>
        <v>6</v>
      </c>
      <c r="S60" s="69">
        <v>5</v>
      </c>
      <c r="T60" s="69">
        <v>8</v>
      </c>
      <c r="U60" s="43">
        <v>9</v>
      </c>
      <c r="V60" s="69">
        <v>9</v>
      </c>
      <c r="W60" s="70"/>
      <c r="Y60" s="69"/>
      <c r="Z60" s="69"/>
      <c r="AB60" s="96">
        <f t="shared" si="12"/>
        <v>7.75</v>
      </c>
      <c r="AC60" s="95">
        <f t="shared" si="13"/>
        <v>6.875</v>
      </c>
      <c r="AD60" s="43">
        <v>8</v>
      </c>
      <c r="AI60" s="103">
        <f t="shared" si="14"/>
        <v>7.6805555555555562</v>
      </c>
      <c r="AJ60" s="199">
        <f t="shared" si="8"/>
        <v>59</v>
      </c>
    </row>
    <row r="61" spans="1:36" x14ac:dyDescent="0.25">
      <c r="A61" s="199">
        <f t="shared" si="7"/>
        <v>60</v>
      </c>
      <c r="B61" s="189">
        <v>8</v>
      </c>
      <c r="C61" s="43">
        <v>8</v>
      </c>
      <c r="D61" s="43">
        <v>8</v>
      </c>
      <c r="E61" s="69"/>
      <c r="F61" s="69"/>
      <c r="G61" s="69"/>
      <c r="I61" s="96">
        <f t="shared" si="9"/>
        <v>8</v>
      </c>
      <c r="J61" s="43">
        <v>7</v>
      </c>
      <c r="K61" s="27"/>
      <c r="L61" s="27"/>
      <c r="N61" s="96">
        <f t="shared" si="10"/>
        <v>7</v>
      </c>
      <c r="O61" s="103">
        <f t="shared" si="11"/>
        <v>7.5</v>
      </c>
      <c r="P61" s="70">
        <v>6</v>
      </c>
      <c r="R61" s="96">
        <f t="shared" si="6"/>
        <v>6</v>
      </c>
      <c r="S61" s="69">
        <v>5</v>
      </c>
      <c r="T61" s="69">
        <v>7</v>
      </c>
      <c r="U61" s="43">
        <v>9</v>
      </c>
      <c r="V61" s="69">
        <v>8</v>
      </c>
      <c r="Y61" s="69"/>
      <c r="Z61" s="69"/>
      <c r="AB61" s="96">
        <f t="shared" si="12"/>
        <v>7.25</v>
      </c>
      <c r="AC61" s="95">
        <f t="shared" si="13"/>
        <v>6.625</v>
      </c>
      <c r="AD61" s="43">
        <v>9</v>
      </c>
      <c r="AI61" s="103">
        <f t="shared" si="14"/>
        <v>7.708333333333333</v>
      </c>
      <c r="AJ61" s="199">
        <f t="shared" si="8"/>
        <v>60</v>
      </c>
    </row>
    <row r="62" spans="1:36" x14ac:dyDescent="0.25">
      <c r="A62" s="198">
        <f t="shared" si="7"/>
        <v>61</v>
      </c>
      <c r="B62" s="189">
        <v>8</v>
      </c>
      <c r="C62" s="43">
        <v>7</v>
      </c>
      <c r="D62" s="43">
        <v>6</v>
      </c>
      <c r="E62" s="69"/>
      <c r="F62" s="69"/>
      <c r="G62" s="69"/>
      <c r="I62" s="96">
        <f t="shared" si="9"/>
        <v>7</v>
      </c>
      <c r="J62" s="43">
        <v>6</v>
      </c>
      <c r="K62" s="27"/>
      <c r="L62" s="27"/>
      <c r="N62" s="96">
        <f t="shared" si="10"/>
        <v>6</v>
      </c>
      <c r="O62" s="103">
        <f t="shared" si="11"/>
        <v>6.5</v>
      </c>
      <c r="P62" s="70">
        <v>5</v>
      </c>
      <c r="R62" s="96">
        <f t="shared" si="6"/>
        <v>5</v>
      </c>
      <c r="T62" s="69">
        <v>7</v>
      </c>
      <c r="U62" s="43">
        <v>8</v>
      </c>
      <c r="V62" s="69">
        <v>6</v>
      </c>
      <c r="W62" s="69">
        <v>6</v>
      </c>
      <c r="Y62" s="69"/>
      <c r="Z62" s="69"/>
      <c r="AB62" s="96">
        <f t="shared" si="12"/>
        <v>6.75</v>
      </c>
      <c r="AC62" s="95">
        <f t="shared" si="13"/>
        <v>5.875</v>
      </c>
      <c r="AD62" s="43">
        <v>8</v>
      </c>
      <c r="AI62" s="103">
        <f t="shared" si="14"/>
        <v>6.791666666666667</v>
      </c>
      <c r="AJ62" s="198">
        <f t="shared" si="8"/>
        <v>61</v>
      </c>
    </row>
    <row r="63" spans="1:36" x14ac:dyDescent="0.25">
      <c r="A63" s="199">
        <f t="shared" si="7"/>
        <v>62</v>
      </c>
      <c r="B63" s="189">
        <v>8</v>
      </c>
      <c r="C63" s="43">
        <v>8</v>
      </c>
      <c r="D63" s="43">
        <v>10</v>
      </c>
      <c r="E63" s="69"/>
      <c r="F63" s="69"/>
      <c r="G63" s="69"/>
      <c r="I63" s="96">
        <f t="shared" si="9"/>
        <v>8.6666666666666661</v>
      </c>
      <c r="J63" s="43">
        <v>6</v>
      </c>
      <c r="K63" s="27"/>
      <c r="L63" s="27"/>
      <c r="N63" s="96">
        <f t="shared" si="10"/>
        <v>6</v>
      </c>
      <c r="O63" s="103">
        <f t="shared" si="11"/>
        <v>7.333333333333333</v>
      </c>
      <c r="P63" s="70">
        <v>7</v>
      </c>
      <c r="R63" s="96">
        <f t="shared" si="6"/>
        <v>7</v>
      </c>
      <c r="S63" s="69">
        <v>6</v>
      </c>
      <c r="T63" s="69">
        <v>7</v>
      </c>
      <c r="U63" s="43">
        <v>8</v>
      </c>
      <c r="V63" s="69"/>
      <c r="Y63" s="69"/>
      <c r="Z63" s="69">
        <v>6</v>
      </c>
      <c r="AB63" s="96">
        <f t="shared" si="12"/>
        <v>6.75</v>
      </c>
      <c r="AC63" s="95">
        <f t="shared" si="13"/>
        <v>6.875</v>
      </c>
      <c r="AD63" s="43">
        <v>9</v>
      </c>
      <c r="AI63" s="103">
        <f t="shared" si="14"/>
        <v>7.7361111111111107</v>
      </c>
      <c r="AJ63" s="199">
        <f t="shared" si="8"/>
        <v>62</v>
      </c>
    </row>
    <row r="64" spans="1:36" x14ac:dyDescent="0.25">
      <c r="A64" s="198">
        <f t="shared" si="7"/>
        <v>63</v>
      </c>
      <c r="B64" s="189">
        <v>5</v>
      </c>
      <c r="C64" s="43">
        <v>5</v>
      </c>
      <c r="D64" s="43">
        <v>5</v>
      </c>
      <c r="E64" s="69"/>
      <c r="F64" s="69"/>
      <c r="G64" s="69"/>
      <c r="I64" s="96">
        <f t="shared" si="9"/>
        <v>5</v>
      </c>
      <c r="J64" s="43">
        <v>5</v>
      </c>
      <c r="K64" s="27"/>
      <c r="L64" s="27"/>
      <c r="N64" s="96">
        <f t="shared" si="10"/>
        <v>5</v>
      </c>
      <c r="O64" s="103">
        <f t="shared" si="11"/>
        <v>5</v>
      </c>
      <c r="P64" s="70">
        <v>2</v>
      </c>
      <c r="R64" s="96">
        <f t="shared" si="6"/>
        <v>2</v>
      </c>
      <c r="S64" s="69">
        <v>1</v>
      </c>
      <c r="T64" s="69">
        <v>3</v>
      </c>
      <c r="U64" s="43">
        <v>6</v>
      </c>
      <c r="V64" s="69">
        <v>5</v>
      </c>
      <c r="W64" s="70"/>
      <c r="Y64" s="69"/>
      <c r="Z64" s="69"/>
      <c r="AB64" s="96">
        <f t="shared" si="12"/>
        <v>3.75</v>
      </c>
      <c r="AC64" s="95">
        <f t="shared" si="13"/>
        <v>2.875</v>
      </c>
      <c r="AD64" s="43">
        <v>6</v>
      </c>
      <c r="AI64" s="103">
        <f t="shared" si="14"/>
        <v>4.625</v>
      </c>
      <c r="AJ64" s="198">
        <f t="shared" si="8"/>
        <v>63</v>
      </c>
    </row>
    <row r="65" spans="1:36" x14ac:dyDescent="0.25">
      <c r="A65" s="199">
        <f t="shared" si="7"/>
        <v>64</v>
      </c>
      <c r="B65" s="189">
        <v>8</v>
      </c>
      <c r="C65" s="43">
        <v>8</v>
      </c>
      <c r="D65" s="43">
        <v>8</v>
      </c>
      <c r="E65" s="69"/>
      <c r="F65" s="69"/>
      <c r="G65" s="69"/>
      <c r="I65" s="96">
        <f t="shared" si="9"/>
        <v>8</v>
      </c>
      <c r="J65" s="43">
        <v>7</v>
      </c>
      <c r="K65" s="27"/>
      <c r="L65" s="27"/>
      <c r="N65" s="96">
        <f t="shared" si="10"/>
        <v>7</v>
      </c>
      <c r="O65" s="103">
        <f t="shared" si="11"/>
        <v>7.5</v>
      </c>
      <c r="P65" s="70">
        <v>5</v>
      </c>
      <c r="R65" s="96">
        <f t="shared" si="6"/>
        <v>5</v>
      </c>
      <c r="T65" s="69">
        <v>7</v>
      </c>
      <c r="U65" s="43">
        <v>8</v>
      </c>
      <c r="V65" s="69">
        <v>7</v>
      </c>
      <c r="W65" s="69">
        <v>7</v>
      </c>
      <c r="Y65" s="69"/>
      <c r="Z65" s="69"/>
      <c r="AB65" s="96">
        <f t="shared" si="12"/>
        <v>7.25</v>
      </c>
      <c r="AC65" s="95">
        <f t="shared" si="13"/>
        <v>6.125</v>
      </c>
      <c r="AD65" s="43">
        <v>8</v>
      </c>
      <c r="AI65" s="103">
        <f t="shared" si="14"/>
        <v>7.208333333333333</v>
      </c>
      <c r="AJ65" s="199">
        <f t="shared" si="8"/>
        <v>64</v>
      </c>
    </row>
    <row r="66" spans="1:36" ht="15.75" thickBot="1" x14ac:dyDescent="0.3">
      <c r="A66" s="205">
        <f t="shared" si="7"/>
        <v>65</v>
      </c>
      <c r="B66" s="235">
        <v>3</v>
      </c>
      <c r="C66" s="235">
        <v>3</v>
      </c>
      <c r="D66" s="235">
        <v>5</v>
      </c>
      <c r="E66" s="195"/>
      <c r="F66" s="195"/>
      <c r="G66" s="195"/>
      <c r="H66" s="235"/>
      <c r="I66" s="196">
        <f t="shared" ref="I66:I97" si="15">AVERAGE(B66:H66)</f>
        <v>3.6666666666666665</v>
      </c>
      <c r="J66" s="194">
        <v>3</v>
      </c>
      <c r="K66" s="235"/>
      <c r="L66" s="235"/>
      <c r="M66" s="235">
        <v>6</v>
      </c>
      <c r="N66" s="196">
        <f t="shared" ref="N66:N97" si="16">AVERAGE(J66:M66)</f>
        <v>4.5</v>
      </c>
      <c r="O66" s="236">
        <f t="shared" ref="O66:O97" si="17">AVERAGE(I66,N66)</f>
        <v>4.083333333333333</v>
      </c>
      <c r="P66" s="237">
        <v>5</v>
      </c>
      <c r="Q66" s="195"/>
      <c r="R66" s="196">
        <f t="shared" si="6"/>
        <v>5</v>
      </c>
      <c r="S66" s="195">
        <v>3</v>
      </c>
      <c r="T66" s="195">
        <v>3</v>
      </c>
      <c r="U66" s="235">
        <v>5</v>
      </c>
      <c r="V66" s="195"/>
      <c r="W66" s="195"/>
      <c r="X66" s="195"/>
      <c r="Y66" s="195"/>
      <c r="Z66" s="195"/>
      <c r="AA66" s="235"/>
      <c r="AB66" s="196">
        <f t="shared" ref="AB66:AB97" si="18">AVERAGE(S66:AA66)</f>
        <v>3.6666666666666665</v>
      </c>
      <c r="AC66" s="197">
        <f t="shared" ref="AC66:AC97" si="19">AVERAGE(R66,AB66)</f>
        <v>4.333333333333333</v>
      </c>
      <c r="AD66" s="194">
        <v>6</v>
      </c>
      <c r="AE66" s="235"/>
      <c r="AF66" s="235"/>
      <c r="AG66" s="235"/>
      <c r="AH66" s="235"/>
      <c r="AI66" s="197">
        <f t="shared" ref="AI66:AI97" si="20">AVERAGE(O66,AC66,AD66:AH66)</f>
        <v>4.8055555555555554</v>
      </c>
      <c r="AJ66" s="205">
        <f t="shared" si="8"/>
        <v>65</v>
      </c>
    </row>
    <row r="67" spans="1:36" x14ac:dyDescent="0.25">
      <c r="A67" s="199">
        <f t="shared" si="7"/>
        <v>66</v>
      </c>
      <c r="B67" s="43">
        <v>5</v>
      </c>
      <c r="C67" s="43">
        <v>5</v>
      </c>
      <c r="D67" s="43">
        <v>6</v>
      </c>
      <c r="E67" s="69"/>
      <c r="F67" s="69"/>
      <c r="G67" s="69"/>
      <c r="I67" s="96">
        <f t="shared" si="15"/>
        <v>5.333333333333333</v>
      </c>
      <c r="J67" s="43">
        <v>6</v>
      </c>
      <c r="K67" s="27">
        <v>6</v>
      </c>
      <c r="L67" s="27"/>
      <c r="M67" s="27">
        <v>7</v>
      </c>
      <c r="N67" s="96">
        <f t="shared" si="16"/>
        <v>6.333333333333333</v>
      </c>
      <c r="O67" s="103">
        <f t="shared" si="17"/>
        <v>5.833333333333333</v>
      </c>
      <c r="P67" s="70"/>
      <c r="Q67" s="69">
        <v>4</v>
      </c>
      <c r="R67" s="96">
        <f t="shared" ref="R67:R98" si="21">AVERAGE(P67:Q67)</f>
        <v>4</v>
      </c>
      <c r="T67" s="69"/>
      <c r="U67" s="43">
        <v>8</v>
      </c>
      <c r="V67" s="69"/>
      <c r="Y67" s="69"/>
      <c r="Z67" s="69"/>
      <c r="AA67" s="27">
        <v>7</v>
      </c>
      <c r="AB67" s="96">
        <f t="shared" si="18"/>
        <v>7.5</v>
      </c>
      <c r="AC67" s="95">
        <f t="shared" si="19"/>
        <v>5.75</v>
      </c>
      <c r="AD67" s="43">
        <v>8</v>
      </c>
      <c r="AI67" s="103">
        <f t="shared" si="20"/>
        <v>6.5277777777777777</v>
      </c>
      <c r="AJ67" s="199">
        <f t="shared" si="8"/>
        <v>66</v>
      </c>
    </row>
    <row r="68" spans="1:36" x14ac:dyDescent="0.25">
      <c r="A68" s="199">
        <f t="shared" ref="A68:A113" si="22">A67+1</f>
        <v>67</v>
      </c>
      <c r="B68" s="43">
        <v>4</v>
      </c>
      <c r="C68" s="43">
        <v>5</v>
      </c>
      <c r="E68" s="69">
        <v>6</v>
      </c>
      <c r="F68" s="69">
        <v>5</v>
      </c>
      <c r="G68" s="69">
        <v>7</v>
      </c>
      <c r="I68" s="96">
        <f t="shared" si="15"/>
        <v>5.4</v>
      </c>
      <c r="J68" s="43">
        <v>2</v>
      </c>
      <c r="K68" s="27">
        <v>5</v>
      </c>
      <c r="L68" s="27"/>
      <c r="M68" s="27">
        <v>7</v>
      </c>
      <c r="N68" s="96">
        <f t="shared" si="16"/>
        <v>4.666666666666667</v>
      </c>
      <c r="O68" s="103">
        <f t="shared" si="17"/>
        <v>5.0333333333333332</v>
      </c>
      <c r="P68" s="70"/>
      <c r="R68" s="33"/>
      <c r="T68" s="69"/>
      <c r="U68" s="43">
        <v>7</v>
      </c>
      <c r="V68" s="69"/>
      <c r="W68" s="70"/>
      <c r="Y68" s="69"/>
      <c r="Z68" s="69"/>
      <c r="AB68" s="96">
        <f t="shared" si="18"/>
        <v>7</v>
      </c>
      <c r="AC68" s="95">
        <f t="shared" si="19"/>
        <v>7</v>
      </c>
      <c r="AD68" s="43">
        <v>8</v>
      </c>
      <c r="AI68" s="103">
        <f t="shared" si="20"/>
        <v>6.6777777777777771</v>
      </c>
      <c r="AJ68" s="199">
        <f t="shared" ref="AJ68:AJ113" si="23">AJ67+1</f>
        <v>67</v>
      </c>
    </row>
    <row r="69" spans="1:36" x14ac:dyDescent="0.25">
      <c r="A69" s="199">
        <f t="shared" si="22"/>
        <v>68</v>
      </c>
      <c r="B69" s="34">
        <v>8</v>
      </c>
      <c r="C69" s="43">
        <v>8</v>
      </c>
      <c r="D69" s="30">
        <v>8</v>
      </c>
      <c r="E69" s="68"/>
      <c r="F69" s="68"/>
      <c r="G69" s="69"/>
      <c r="H69" s="30"/>
      <c r="I69" s="96">
        <f t="shared" si="15"/>
        <v>8</v>
      </c>
      <c r="J69" s="43">
        <v>7</v>
      </c>
      <c r="K69" s="30"/>
      <c r="L69" s="30"/>
      <c r="M69" s="30"/>
      <c r="N69" s="96">
        <f t="shared" si="16"/>
        <v>7</v>
      </c>
      <c r="O69" s="103">
        <f t="shared" si="17"/>
        <v>7.5</v>
      </c>
      <c r="P69" s="70"/>
      <c r="Q69" s="68">
        <v>7</v>
      </c>
      <c r="R69" s="96">
        <f t="shared" si="21"/>
        <v>7</v>
      </c>
      <c r="S69" s="68"/>
      <c r="T69" s="68"/>
      <c r="U69" s="43">
        <v>9</v>
      </c>
      <c r="V69" s="68"/>
      <c r="W69" s="68"/>
      <c r="X69" s="68"/>
      <c r="Y69" s="68"/>
      <c r="Z69" s="68"/>
      <c r="AA69" s="30">
        <v>8</v>
      </c>
      <c r="AB69" s="96">
        <f t="shared" si="18"/>
        <v>8.5</v>
      </c>
      <c r="AC69" s="95">
        <f t="shared" si="19"/>
        <v>7.75</v>
      </c>
      <c r="AD69" s="43">
        <v>8</v>
      </c>
      <c r="AE69" s="30"/>
      <c r="AF69" s="30"/>
      <c r="AG69" s="30"/>
      <c r="AH69" s="30">
        <v>10</v>
      </c>
      <c r="AI69" s="103">
        <f t="shared" si="20"/>
        <v>8.3125</v>
      </c>
      <c r="AJ69" s="199">
        <f t="shared" si="23"/>
        <v>68</v>
      </c>
    </row>
    <row r="70" spans="1:36" x14ac:dyDescent="0.25">
      <c r="A70" s="193">
        <f t="shared" si="22"/>
        <v>69</v>
      </c>
      <c r="B70" s="189">
        <v>8</v>
      </c>
      <c r="C70" s="43">
        <v>7</v>
      </c>
      <c r="D70" s="30"/>
      <c r="E70" s="68">
        <v>10</v>
      </c>
      <c r="F70" s="68"/>
      <c r="G70" s="69"/>
      <c r="H70" s="30">
        <v>10</v>
      </c>
      <c r="I70" s="96">
        <f t="shared" si="15"/>
        <v>8.75</v>
      </c>
      <c r="J70" s="43">
        <v>7</v>
      </c>
      <c r="K70" s="30">
        <v>9</v>
      </c>
      <c r="L70" s="30">
        <v>10</v>
      </c>
      <c r="M70" s="30"/>
      <c r="N70" s="96">
        <f t="shared" si="16"/>
        <v>8.6666666666666661</v>
      </c>
      <c r="O70" s="103">
        <f t="shared" si="17"/>
        <v>8.7083333333333321</v>
      </c>
      <c r="P70" s="68"/>
      <c r="Q70" s="68">
        <v>5</v>
      </c>
      <c r="R70" s="96">
        <f t="shared" si="21"/>
        <v>5</v>
      </c>
      <c r="S70" s="68"/>
      <c r="T70" s="68"/>
      <c r="U70" s="43">
        <v>9</v>
      </c>
      <c r="V70" s="68"/>
      <c r="W70" s="68"/>
      <c r="X70" s="68"/>
      <c r="Y70" s="68"/>
      <c r="Z70" s="68"/>
      <c r="AA70" s="30">
        <v>9</v>
      </c>
      <c r="AB70" s="96">
        <f t="shared" si="18"/>
        <v>9</v>
      </c>
      <c r="AC70" s="95">
        <f t="shared" si="19"/>
        <v>7</v>
      </c>
      <c r="AD70" s="43">
        <v>9</v>
      </c>
      <c r="AE70" s="30"/>
      <c r="AF70" s="30"/>
      <c r="AG70" s="30"/>
      <c r="AH70" s="30"/>
      <c r="AI70" s="103">
        <f t="shared" si="20"/>
        <v>8.2361111111111107</v>
      </c>
      <c r="AJ70" s="193">
        <f t="shared" si="23"/>
        <v>69</v>
      </c>
    </row>
    <row r="71" spans="1:36" x14ac:dyDescent="0.25">
      <c r="A71" s="193">
        <f t="shared" si="22"/>
        <v>70</v>
      </c>
      <c r="B71" s="189">
        <v>8</v>
      </c>
      <c r="C71" s="43">
        <v>8</v>
      </c>
      <c r="D71" s="43"/>
      <c r="E71" s="69">
        <v>10</v>
      </c>
      <c r="F71" s="69">
        <v>9</v>
      </c>
      <c r="G71" s="69">
        <v>9</v>
      </c>
      <c r="H71" s="27">
        <v>10</v>
      </c>
      <c r="I71" s="96">
        <f t="shared" si="15"/>
        <v>9</v>
      </c>
      <c r="J71" s="43">
        <v>10</v>
      </c>
      <c r="K71" s="43">
        <v>7</v>
      </c>
      <c r="L71" s="27">
        <v>9</v>
      </c>
      <c r="N71" s="96">
        <f t="shared" si="16"/>
        <v>8.6666666666666661</v>
      </c>
      <c r="O71" s="103">
        <f t="shared" si="17"/>
        <v>8.8333333333333321</v>
      </c>
      <c r="R71" s="33"/>
      <c r="T71" s="69"/>
      <c r="U71" s="43">
        <v>9</v>
      </c>
      <c r="V71" s="69"/>
      <c r="Y71" s="69"/>
      <c r="Z71" s="69"/>
      <c r="AB71" s="96">
        <f t="shared" si="18"/>
        <v>9</v>
      </c>
      <c r="AC71" s="95">
        <f t="shared" si="19"/>
        <v>9</v>
      </c>
      <c r="AD71" s="43">
        <v>9</v>
      </c>
      <c r="AI71" s="103">
        <f t="shared" si="20"/>
        <v>8.9444444444444446</v>
      </c>
      <c r="AJ71" s="193">
        <f t="shared" si="23"/>
        <v>70</v>
      </c>
    </row>
    <row r="72" spans="1:36" x14ac:dyDescent="0.25">
      <c r="A72" s="199">
        <f t="shared" si="22"/>
        <v>71</v>
      </c>
      <c r="B72" s="69">
        <v>5</v>
      </c>
      <c r="C72" s="69">
        <v>5</v>
      </c>
      <c r="D72" s="69"/>
      <c r="E72" s="69">
        <v>6</v>
      </c>
      <c r="F72" s="69">
        <v>5</v>
      </c>
      <c r="G72" s="69">
        <v>6</v>
      </c>
      <c r="I72" s="96">
        <f t="shared" si="15"/>
        <v>5.4</v>
      </c>
      <c r="J72" s="69">
        <v>7</v>
      </c>
      <c r="K72" s="69">
        <v>6</v>
      </c>
      <c r="L72" s="27"/>
      <c r="M72" s="27">
        <v>7</v>
      </c>
      <c r="N72" s="96">
        <f t="shared" si="16"/>
        <v>6.666666666666667</v>
      </c>
      <c r="O72" s="103">
        <f t="shared" si="17"/>
        <v>6.0333333333333332</v>
      </c>
      <c r="R72" s="33"/>
      <c r="T72" s="69"/>
      <c r="U72" s="69">
        <v>8</v>
      </c>
      <c r="V72" s="69"/>
      <c r="Y72" s="69"/>
      <c r="Z72" s="69"/>
      <c r="AB72" s="96">
        <f t="shared" si="18"/>
        <v>8</v>
      </c>
      <c r="AC72" s="95">
        <f t="shared" si="19"/>
        <v>8</v>
      </c>
      <c r="AD72" s="43">
        <v>9</v>
      </c>
      <c r="AI72" s="103">
        <f t="shared" si="20"/>
        <v>7.6777777777777771</v>
      </c>
      <c r="AJ72" s="199">
        <f t="shared" si="23"/>
        <v>71</v>
      </c>
    </row>
    <row r="73" spans="1:36" x14ac:dyDescent="0.25">
      <c r="A73" s="198">
        <f t="shared" si="22"/>
        <v>72</v>
      </c>
      <c r="B73" s="69">
        <v>7</v>
      </c>
      <c r="C73" s="69">
        <v>7</v>
      </c>
      <c r="D73" s="69">
        <v>7</v>
      </c>
      <c r="E73" s="69"/>
      <c r="F73" s="69"/>
      <c r="G73" s="69"/>
      <c r="I73" s="96">
        <f t="shared" si="15"/>
        <v>7</v>
      </c>
      <c r="J73" s="69">
        <v>7</v>
      </c>
      <c r="K73" s="69">
        <v>9</v>
      </c>
      <c r="L73" s="27"/>
      <c r="N73" s="96">
        <f t="shared" si="16"/>
        <v>8</v>
      </c>
      <c r="O73" s="103">
        <f t="shared" si="17"/>
        <v>7.5</v>
      </c>
      <c r="Q73" s="69">
        <v>8</v>
      </c>
      <c r="R73" s="96">
        <f t="shared" si="21"/>
        <v>8</v>
      </c>
      <c r="T73" s="69"/>
      <c r="U73" s="69">
        <v>9</v>
      </c>
      <c r="V73" s="69"/>
      <c r="Y73" s="69">
        <v>8</v>
      </c>
      <c r="Z73" s="69"/>
      <c r="AA73" s="27">
        <v>9</v>
      </c>
      <c r="AB73" s="96">
        <f t="shared" si="18"/>
        <v>8.6666666666666661</v>
      </c>
      <c r="AC73" s="95">
        <f t="shared" si="19"/>
        <v>8.3333333333333321</v>
      </c>
      <c r="AD73" s="43">
        <v>9</v>
      </c>
      <c r="AI73" s="103">
        <f t="shared" si="20"/>
        <v>8.2777777777777768</v>
      </c>
      <c r="AJ73" s="198">
        <f t="shared" si="23"/>
        <v>72</v>
      </c>
    </row>
    <row r="74" spans="1:36" x14ac:dyDescent="0.25">
      <c r="A74" s="199">
        <f t="shared" si="22"/>
        <v>73</v>
      </c>
      <c r="B74" s="189">
        <v>6</v>
      </c>
      <c r="C74" s="43">
        <v>6</v>
      </c>
      <c r="D74" s="27">
        <v>5</v>
      </c>
      <c r="E74" s="69"/>
      <c r="F74" s="69"/>
      <c r="G74" s="69"/>
      <c r="I74" s="96">
        <f t="shared" si="15"/>
        <v>5.666666666666667</v>
      </c>
      <c r="J74" s="43">
        <v>5</v>
      </c>
      <c r="K74" s="43">
        <v>5</v>
      </c>
      <c r="L74" s="27"/>
      <c r="M74" s="27">
        <v>8</v>
      </c>
      <c r="N74" s="96">
        <f t="shared" si="16"/>
        <v>6</v>
      </c>
      <c r="O74" s="103">
        <f t="shared" si="17"/>
        <v>5.8333333333333339</v>
      </c>
      <c r="Q74" s="69">
        <v>5</v>
      </c>
      <c r="R74" s="96">
        <f t="shared" si="21"/>
        <v>5</v>
      </c>
      <c r="T74" s="69"/>
      <c r="U74" s="69">
        <v>8</v>
      </c>
      <c r="V74" s="69"/>
      <c r="Y74" s="69"/>
      <c r="Z74" s="69"/>
      <c r="AA74" s="27">
        <v>9</v>
      </c>
      <c r="AB74" s="96">
        <f t="shared" si="18"/>
        <v>8.5</v>
      </c>
      <c r="AC74" s="95">
        <f t="shared" si="19"/>
        <v>6.75</v>
      </c>
      <c r="AD74" s="43">
        <v>8</v>
      </c>
      <c r="AI74" s="103">
        <f t="shared" si="20"/>
        <v>6.8611111111111116</v>
      </c>
      <c r="AJ74" s="199">
        <f t="shared" si="23"/>
        <v>73</v>
      </c>
    </row>
    <row r="75" spans="1:36" x14ac:dyDescent="0.25">
      <c r="A75" s="192">
        <f t="shared" si="22"/>
        <v>74</v>
      </c>
      <c r="B75" s="189">
        <v>8</v>
      </c>
      <c r="C75" s="43">
        <v>8</v>
      </c>
      <c r="D75" s="27">
        <v>6</v>
      </c>
      <c r="E75" s="69"/>
      <c r="F75" s="69"/>
      <c r="G75" s="69"/>
      <c r="I75" s="96">
        <f t="shared" si="15"/>
        <v>7.333333333333333</v>
      </c>
      <c r="J75" s="43">
        <v>7</v>
      </c>
      <c r="K75" s="27"/>
      <c r="L75" s="27"/>
      <c r="N75" s="96">
        <f t="shared" si="16"/>
        <v>7</v>
      </c>
      <c r="O75" s="103">
        <f t="shared" si="17"/>
        <v>7.1666666666666661</v>
      </c>
      <c r="Q75" s="69">
        <v>8</v>
      </c>
      <c r="R75" s="96">
        <f t="shared" si="21"/>
        <v>8</v>
      </c>
      <c r="T75" s="69"/>
      <c r="U75" s="69">
        <v>9</v>
      </c>
      <c r="V75" s="69"/>
      <c r="Y75" s="69"/>
      <c r="Z75" s="69"/>
      <c r="AA75" s="27">
        <v>9</v>
      </c>
      <c r="AB75" s="96">
        <f t="shared" si="18"/>
        <v>9</v>
      </c>
      <c r="AC75" s="95">
        <f t="shared" si="19"/>
        <v>8.5</v>
      </c>
      <c r="AD75" s="43">
        <v>9</v>
      </c>
      <c r="AI75" s="103">
        <f t="shared" si="20"/>
        <v>8.2222222222222214</v>
      </c>
      <c r="AJ75" s="192">
        <f t="shared" si="23"/>
        <v>74</v>
      </c>
    </row>
    <row r="76" spans="1:36" x14ac:dyDescent="0.25">
      <c r="A76" s="199">
        <f t="shared" si="22"/>
        <v>75</v>
      </c>
      <c r="B76" s="189">
        <v>8</v>
      </c>
      <c r="C76" s="43">
        <v>9</v>
      </c>
      <c r="E76" s="69">
        <v>10</v>
      </c>
      <c r="F76" s="69">
        <v>9</v>
      </c>
      <c r="G76" s="69">
        <v>10</v>
      </c>
      <c r="H76" s="27">
        <v>9</v>
      </c>
      <c r="I76" s="96">
        <f t="shared" si="15"/>
        <v>9.1666666666666661</v>
      </c>
      <c r="J76" s="69">
        <v>7</v>
      </c>
      <c r="L76" s="27">
        <v>9</v>
      </c>
      <c r="N76" s="96">
        <f t="shared" si="16"/>
        <v>8</v>
      </c>
      <c r="O76" s="103">
        <f t="shared" si="17"/>
        <v>8.5833333333333321</v>
      </c>
      <c r="R76" s="33"/>
      <c r="T76" s="69"/>
      <c r="U76" s="69">
        <v>9</v>
      </c>
      <c r="V76" s="69"/>
      <c r="Y76" s="69"/>
      <c r="Z76" s="69"/>
      <c r="AA76" s="27">
        <v>8</v>
      </c>
      <c r="AB76" s="96">
        <f t="shared" si="18"/>
        <v>8.5</v>
      </c>
      <c r="AC76" s="95">
        <f t="shared" si="19"/>
        <v>8.5</v>
      </c>
      <c r="AD76" s="43">
        <v>9</v>
      </c>
      <c r="AI76" s="103">
        <f t="shared" si="20"/>
        <v>8.6944444444444446</v>
      </c>
      <c r="AJ76" s="199">
        <f t="shared" si="23"/>
        <v>75</v>
      </c>
    </row>
    <row r="77" spans="1:36" x14ac:dyDescent="0.25">
      <c r="A77" s="199">
        <f t="shared" si="22"/>
        <v>76</v>
      </c>
      <c r="B77" s="189">
        <v>7</v>
      </c>
      <c r="C77" s="43">
        <v>6</v>
      </c>
      <c r="D77" s="27">
        <v>6</v>
      </c>
      <c r="E77" s="69"/>
      <c r="F77" s="69">
        <v>5</v>
      </c>
      <c r="G77" s="69"/>
      <c r="I77" s="96">
        <f t="shared" si="15"/>
        <v>6</v>
      </c>
      <c r="J77" s="69">
        <v>7</v>
      </c>
      <c r="L77" s="27"/>
      <c r="M77" s="27">
        <v>9</v>
      </c>
      <c r="N77" s="96">
        <f t="shared" si="16"/>
        <v>8</v>
      </c>
      <c r="O77" s="103">
        <f t="shared" si="17"/>
        <v>7</v>
      </c>
      <c r="Q77" s="69">
        <v>5</v>
      </c>
      <c r="R77" s="96">
        <f t="shared" si="21"/>
        <v>5</v>
      </c>
      <c r="T77" s="69"/>
      <c r="U77" s="69">
        <v>8</v>
      </c>
      <c r="V77" s="69"/>
      <c r="Y77" s="69"/>
      <c r="Z77" s="69"/>
      <c r="AA77" s="27">
        <v>8</v>
      </c>
      <c r="AB77" s="96">
        <f t="shared" si="18"/>
        <v>8</v>
      </c>
      <c r="AC77" s="95">
        <f t="shared" si="19"/>
        <v>6.5</v>
      </c>
      <c r="AD77" s="43">
        <v>8</v>
      </c>
      <c r="AI77" s="103">
        <f t="shared" si="20"/>
        <v>7.166666666666667</v>
      </c>
      <c r="AJ77" s="199">
        <f t="shared" si="23"/>
        <v>76</v>
      </c>
    </row>
    <row r="78" spans="1:36" x14ac:dyDescent="0.25">
      <c r="A78" s="192">
        <f t="shared" si="22"/>
        <v>77</v>
      </c>
      <c r="B78" s="189">
        <v>10</v>
      </c>
      <c r="C78" s="43">
        <v>9</v>
      </c>
      <c r="E78" s="69">
        <v>9</v>
      </c>
      <c r="F78" s="69"/>
      <c r="G78" s="69"/>
      <c r="H78" s="27">
        <v>9</v>
      </c>
      <c r="I78" s="96">
        <f t="shared" si="15"/>
        <v>9.25</v>
      </c>
      <c r="J78" s="70">
        <v>6</v>
      </c>
      <c r="K78" s="27"/>
      <c r="L78" s="27"/>
      <c r="N78" s="96">
        <f t="shared" si="16"/>
        <v>6</v>
      </c>
      <c r="O78" s="103">
        <f t="shared" si="17"/>
        <v>7.625</v>
      </c>
      <c r="Q78" s="69">
        <v>5</v>
      </c>
      <c r="R78" s="96">
        <f t="shared" si="21"/>
        <v>5</v>
      </c>
      <c r="T78" s="69"/>
      <c r="U78" s="69">
        <v>9</v>
      </c>
      <c r="V78" s="69"/>
      <c r="Y78" s="69"/>
      <c r="Z78" s="69"/>
      <c r="AA78" s="27">
        <v>8</v>
      </c>
      <c r="AB78" s="96">
        <f t="shared" si="18"/>
        <v>8.5</v>
      </c>
      <c r="AC78" s="95">
        <f t="shared" si="19"/>
        <v>6.75</v>
      </c>
      <c r="AD78" s="43">
        <v>9</v>
      </c>
      <c r="AI78" s="103">
        <f t="shared" si="20"/>
        <v>7.791666666666667</v>
      </c>
      <c r="AJ78" s="192">
        <f t="shared" si="23"/>
        <v>77</v>
      </c>
    </row>
    <row r="79" spans="1:36" x14ac:dyDescent="0.25">
      <c r="A79" s="198">
        <f t="shared" si="22"/>
        <v>78</v>
      </c>
      <c r="B79" s="189">
        <v>4</v>
      </c>
      <c r="C79" s="43">
        <v>5</v>
      </c>
      <c r="D79" s="27">
        <v>3</v>
      </c>
      <c r="E79" s="69"/>
      <c r="F79" s="69"/>
      <c r="G79" s="69"/>
      <c r="I79" s="96">
        <f t="shared" si="15"/>
        <v>4</v>
      </c>
      <c r="J79" s="70">
        <v>5</v>
      </c>
      <c r="K79" s="27">
        <v>3</v>
      </c>
      <c r="L79" s="27"/>
      <c r="N79" s="96">
        <f t="shared" si="16"/>
        <v>4</v>
      </c>
      <c r="O79" s="103">
        <f t="shared" si="17"/>
        <v>4</v>
      </c>
      <c r="Q79" s="69">
        <v>5</v>
      </c>
      <c r="R79" s="96">
        <f t="shared" si="21"/>
        <v>5</v>
      </c>
      <c r="T79" s="69"/>
      <c r="U79" s="69">
        <v>7</v>
      </c>
      <c r="V79" s="69"/>
      <c r="Y79" s="69">
        <v>7</v>
      </c>
      <c r="Z79" s="69"/>
      <c r="AA79" s="27">
        <v>6</v>
      </c>
      <c r="AB79" s="96">
        <f t="shared" si="18"/>
        <v>6.666666666666667</v>
      </c>
      <c r="AC79" s="95">
        <f t="shared" si="19"/>
        <v>5.8333333333333339</v>
      </c>
      <c r="AD79" s="43">
        <v>9</v>
      </c>
      <c r="AI79" s="103">
        <f t="shared" si="20"/>
        <v>6.2777777777777786</v>
      </c>
      <c r="AJ79" s="198">
        <f t="shared" si="23"/>
        <v>78</v>
      </c>
    </row>
    <row r="80" spans="1:36" x14ac:dyDescent="0.25">
      <c r="A80" s="198">
        <f t="shared" si="22"/>
        <v>79</v>
      </c>
      <c r="B80" s="189">
        <v>8</v>
      </c>
      <c r="C80" s="43">
        <v>9</v>
      </c>
      <c r="D80" s="27">
        <v>8</v>
      </c>
      <c r="E80" s="69">
        <v>9</v>
      </c>
      <c r="F80" s="69">
        <v>9</v>
      </c>
      <c r="G80" s="69"/>
      <c r="I80" s="96">
        <f t="shared" si="15"/>
        <v>8.6</v>
      </c>
      <c r="J80" s="70">
        <v>9</v>
      </c>
      <c r="K80" s="27">
        <v>8</v>
      </c>
      <c r="L80" s="27">
        <v>7</v>
      </c>
      <c r="N80" s="96">
        <f t="shared" si="16"/>
        <v>8</v>
      </c>
      <c r="O80" s="103">
        <f t="shared" si="17"/>
        <v>8.3000000000000007</v>
      </c>
      <c r="Q80" s="69">
        <v>7</v>
      </c>
      <c r="R80" s="96">
        <f t="shared" si="21"/>
        <v>7</v>
      </c>
      <c r="T80" s="69"/>
      <c r="U80" s="69">
        <v>8</v>
      </c>
      <c r="V80" s="69"/>
      <c r="Y80" s="69"/>
      <c r="Z80" s="69"/>
      <c r="AB80" s="96">
        <f t="shared" si="18"/>
        <v>8</v>
      </c>
      <c r="AC80" s="95">
        <f t="shared" si="19"/>
        <v>7.5</v>
      </c>
      <c r="AD80" s="43">
        <v>8</v>
      </c>
      <c r="AI80" s="103">
        <f t="shared" si="20"/>
        <v>7.9333333333333336</v>
      </c>
      <c r="AJ80" s="198">
        <f t="shared" si="23"/>
        <v>79</v>
      </c>
    </row>
    <row r="81" spans="1:36" x14ac:dyDescent="0.25">
      <c r="A81" s="193">
        <f t="shared" si="22"/>
        <v>80</v>
      </c>
      <c r="B81" s="189">
        <v>7</v>
      </c>
      <c r="C81" s="43">
        <v>7</v>
      </c>
      <c r="D81" s="27">
        <v>6</v>
      </c>
      <c r="E81" s="69"/>
      <c r="F81" s="69"/>
      <c r="G81" s="69"/>
      <c r="I81" s="96">
        <f t="shared" si="15"/>
        <v>6.666666666666667</v>
      </c>
      <c r="J81" s="70">
        <v>7</v>
      </c>
      <c r="K81" s="27"/>
      <c r="L81" s="27"/>
      <c r="M81" s="27">
        <v>9</v>
      </c>
      <c r="N81" s="96">
        <f t="shared" si="16"/>
        <v>8</v>
      </c>
      <c r="O81" s="103">
        <f t="shared" si="17"/>
        <v>7.3333333333333339</v>
      </c>
      <c r="Q81" s="69">
        <v>5</v>
      </c>
      <c r="R81" s="96">
        <f t="shared" si="21"/>
        <v>5</v>
      </c>
      <c r="T81" s="69"/>
      <c r="U81" s="69">
        <v>8</v>
      </c>
      <c r="V81" s="69"/>
      <c r="Y81" s="69"/>
      <c r="Z81" s="69"/>
      <c r="AA81" s="27">
        <v>7</v>
      </c>
      <c r="AB81" s="96">
        <f t="shared" si="18"/>
        <v>7.5</v>
      </c>
      <c r="AC81" s="95">
        <f t="shared" si="19"/>
        <v>6.25</v>
      </c>
      <c r="AD81" s="43">
        <v>8</v>
      </c>
      <c r="AI81" s="103">
        <f t="shared" si="20"/>
        <v>7.1944444444444455</v>
      </c>
      <c r="AJ81" s="193">
        <f t="shared" si="23"/>
        <v>80</v>
      </c>
    </row>
    <row r="82" spans="1:36" x14ac:dyDescent="0.25">
      <c r="A82" s="199">
        <f t="shared" si="22"/>
        <v>81</v>
      </c>
      <c r="B82" s="189">
        <v>9</v>
      </c>
      <c r="C82" s="43">
        <v>8</v>
      </c>
      <c r="E82" s="69">
        <v>9</v>
      </c>
      <c r="F82" s="69">
        <v>9</v>
      </c>
      <c r="G82" s="69">
        <v>10</v>
      </c>
      <c r="H82" s="27">
        <v>9</v>
      </c>
      <c r="I82" s="96">
        <f t="shared" si="15"/>
        <v>9</v>
      </c>
      <c r="J82" s="70">
        <v>7</v>
      </c>
      <c r="K82" s="27">
        <v>8</v>
      </c>
      <c r="L82" s="27"/>
      <c r="N82" s="96">
        <f t="shared" si="16"/>
        <v>7.5</v>
      </c>
      <c r="O82" s="103">
        <f t="shared" si="17"/>
        <v>8.25</v>
      </c>
      <c r="R82" s="33"/>
      <c r="T82" s="69"/>
      <c r="U82" s="69">
        <v>9</v>
      </c>
      <c r="V82" s="69"/>
      <c r="Y82" s="69"/>
      <c r="Z82" s="69"/>
      <c r="AB82" s="96">
        <f t="shared" si="18"/>
        <v>9</v>
      </c>
      <c r="AC82" s="95">
        <f t="shared" si="19"/>
        <v>9</v>
      </c>
      <c r="AD82" s="43">
        <v>8</v>
      </c>
      <c r="AI82" s="103">
        <f t="shared" si="20"/>
        <v>8.4166666666666661</v>
      </c>
      <c r="AJ82" s="199">
        <f t="shared" si="23"/>
        <v>81</v>
      </c>
    </row>
    <row r="83" spans="1:36" x14ac:dyDescent="0.25">
      <c r="A83" s="199">
        <f t="shared" si="22"/>
        <v>82</v>
      </c>
      <c r="B83" s="69">
        <v>9</v>
      </c>
      <c r="C83" s="69">
        <v>8</v>
      </c>
      <c r="D83" s="69">
        <v>8</v>
      </c>
      <c r="E83" s="69">
        <v>10</v>
      </c>
      <c r="F83" s="69"/>
      <c r="G83" s="69"/>
      <c r="I83" s="96">
        <f t="shared" si="15"/>
        <v>8.75</v>
      </c>
      <c r="J83" s="69">
        <v>9</v>
      </c>
      <c r="K83" s="69">
        <v>10</v>
      </c>
      <c r="L83" s="27"/>
      <c r="N83" s="96">
        <f t="shared" si="16"/>
        <v>9.5</v>
      </c>
      <c r="O83" s="103">
        <f t="shared" si="17"/>
        <v>9.125</v>
      </c>
      <c r="Q83" s="69">
        <v>6</v>
      </c>
      <c r="R83" s="96">
        <f t="shared" si="21"/>
        <v>6</v>
      </c>
      <c r="T83" s="69"/>
      <c r="U83" s="69">
        <v>9</v>
      </c>
      <c r="V83" s="69"/>
      <c r="Y83" s="69"/>
      <c r="Z83" s="69"/>
      <c r="AA83" s="69">
        <v>9</v>
      </c>
      <c r="AB83" s="96">
        <f t="shared" si="18"/>
        <v>9</v>
      </c>
      <c r="AC83" s="95">
        <f t="shared" si="19"/>
        <v>7.5</v>
      </c>
      <c r="AD83" s="33">
        <v>9</v>
      </c>
      <c r="AI83" s="103">
        <f t="shared" si="20"/>
        <v>8.5416666666666661</v>
      </c>
      <c r="AJ83" s="199">
        <f t="shared" si="23"/>
        <v>82</v>
      </c>
    </row>
    <row r="84" spans="1:36" x14ac:dyDescent="0.25">
      <c r="A84" s="199">
        <f t="shared" si="22"/>
        <v>83</v>
      </c>
      <c r="B84" s="189">
        <v>5</v>
      </c>
      <c r="C84" s="43">
        <v>5</v>
      </c>
      <c r="D84" s="27">
        <v>5</v>
      </c>
      <c r="E84" s="69"/>
      <c r="F84" s="69">
        <v>5</v>
      </c>
      <c r="G84" s="69">
        <v>6</v>
      </c>
      <c r="I84" s="96">
        <f t="shared" si="15"/>
        <v>5.2</v>
      </c>
      <c r="J84" s="69">
        <v>1</v>
      </c>
      <c r="K84" s="27">
        <v>5</v>
      </c>
      <c r="L84" s="27"/>
      <c r="M84" s="27">
        <v>7</v>
      </c>
      <c r="N84" s="96">
        <f t="shared" si="16"/>
        <v>4.333333333333333</v>
      </c>
      <c r="O84" s="103">
        <f t="shared" si="17"/>
        <v>4.7666666666666666</v>
      </c>
      <c r="R84" s="33"/>
      <c r="T84" s="69"/>
      <c r="U84" s="69">
        <v>6</v>
      </c>
      <c r="V84" s="69"/>
      <c r="Y84" s="69"/>
      <c r="Z84" s="69"/>
      <c r="AB84" s="96">
        <f t="shared" si="18"/>
        <v>6</v>
      </c>
      <c r="AC84" s="95">
        <f t="shared" si="19"/>
        <v>6</v>
      </c>
      <c r="AD84" s="43">
        <v>8</v>
      </c>
      <c r="AI84" s="103">
        <f t="shared" si="20"/>
        <v>6.2555555555555555</v>
      </c>
      <c r="AJ84" s="199">
        <f t="shared" si="23"/>
        <v>83</v>
      </c>
    </row>
    <row r="85" spans="1:36" x14ac:dyDescent="0.25">
      <c r="A85" s="193">
        <f t="shared" si="22"/>
        <v>84</v>
      </c>
      <c r="B85" s="189">
        <v>10</v>
      </c>
      <c r="C85" s="43">
        <v>10</v>
      </c>
      <c r="D85" s="27">
        <v>9</v>
      </c>
      <c r="E85" s="69"/>
      <c r="F85" s="69">
        <v>10</v>
      </c>
      <c r="G85" s="69"/>
      <c r="I85" s="96">
        <f t="shared" si="15"/>
        <v>9.75</v>
      </c>
      <c r="J85" s="69">
        <v>9</v>
      </c>
      <c r="K85" s="27">
        <v>10</v>
      </c>
      <c r="L85" s="27"/>
      <c r="N85" s="96">
        <f t="shared" si="16"/>
        <v>9.5</v>
      </c>
      <c r="O85" s="103">
        <f t="shared" si="17"/>
        <v>9.625</v>
      </c>
      <c r="R85" s="33"/>
      <c r="T85" s="69"/>
      <c r="U85" s="69">
        <v>10</v>
      </c>
      <c r="V85" s="69"/>
      <c r="Y85" s="69"/>
      <c r="Z85" s="69"/>
      <c r="AB85" s="96">
        <f t="shared" si="18"/>
        <v>10</v>
      </c>
      <c r="AC85" s="95">
        <f t="shared" si="19"/>
        <v>10</v>
      </c>
      <c r="AD85" s="43">
        <v>9</v>
      </c>
      <c r="AI85" s="103">
        <f t="shared" si="20"/>
        <v>9.5416666666666661</v>
      </c>
      <c r="AJ85" s="193">
        <f t="shared" si="23"/>
        <v>84</v>
      </c>
    </row>
    <row r="86" spans="1:36" x14ac:dyDescent="0.25">
      <c r="A86" s="193">
        <f t="shared" si="22"/>
        <v>85</v>
      </c>
      <c r="B86" s="189">
        <v>7</v>
      </c>
      <c r="C86" s="43">
        <v>7</v>
      </c>
      <c r="D86" s="27">
        <v>8</v>
      </c>
      <c r="E86" s="69"/>
      <c r="F86" s="69"/>
      <c r="G86" s="69"/>
      <c r="I86" s="96">
        <f t="shared" si="15"/>
        <v>7.333333333333333</v>
      </c>
      <c r="J86" s="69">
        <v>7</v>
      </c>
      <c r="K86" s="27"/>
      <c r="L86" s="27"/>
      <c r="N86" s="96">
        <f t="shared" si="16"/>
        <v>7</v>
      </c>
      <c r="O86" s="103">
        <f t="shared" si="17"/>
        <v>7.1666666666666661</v>
      </c>
      <c r="Q86" s="69">
        <v>8</v>
      </c>
      <c r="R86" s="96">
        <f t="shared" si="21"/>
        <v>8</v>
      </c>
      <c r="T86" s="69"/>
      <c r="U86" s="69">
        <v>9</v>
      </c>
      <c r="V86" s="69"/>
      <c r="Y86" s="69"/>
      <c r="Z86" s="69"/>
      <c r="AA86" s="27">
        <v>9</v>
      </c>
      <c r="AB86" s="96">
        <f t="shared" si="18"/>
        <v>9</v>
      </c>
      <c r="AC86" s="95">
        <f t="shared" si="19"/>
        <v>8.5</v>
      </c>
      <c r="AD86" s="43">
        <v>8</v>
      </c>
      <c r="AI86" s="103">
        <f t="shared" si="20"/>
        <v>7.8888888888888884</v>
      </c>
      <c r="AJ86" s="193">
        <f t="shared" si="23"/>
        <v>85</v>
      </c>
    </row>
    <row r="87" spans="1:36" x14ac:dyDescent="0.25">
      <c r="A87" s="198">
        <f t="shared" si="22"/>
        <v>86</v>
      </c>
      <c r="B87" s="189">
        <v>6</v>
      </c>
      <c r="C87" s="43">
        <v>5</v>
      </c>
      <c r="D87" s="27">
        <v>4</v>
      </c>
      <c r="E87" s="69"/>
      <c r="F87" s="69"/>
      <c r="G87" s="69"/>
      <c r="I87" s="96">
        <f t="shared" si="15"/>
        <v>5</v>
      </c>
      <c r="J87" s="69">
        <v>3</v>
      </c>
      <c r="K87" s="27">
        <v>5</v>
      </c>
      <c r="L87" s="27"/>
      <c r="M87" s="27">
        <v>7</v>
      </c>
      <c r="N87" s="96">
        <f t="shared" si="16"/>
        <v>5</v>
      </c>
      <c r="O87" s="103">
        <f t="shared" si="17"/>
        <v>5</v>
      </c>
      <c r="Q87" s="69">
        <v>5</v>
      </c>
      <c r="R87" s="96">
        <f t="shared" si="21"/>
        <v>5</v>
      </c>
      <c r="T87" s="69"/>
      <c r="U87" s="69">
        <v>8</v>
      </c>
      <c r="V87" s="69"/>
      <c r="Y87" s="69"/>
      <c r="Z87" s="69"/>
      <c r="AA87" s="27">
        <v>6</v>
      </c>
      <c r="AB87" s="96">
        <f t="shared" si="18"/>
        <v>7</v>
      </c>
      <c r="AC87" s="95">
        <f t="shared" si="19"/>
        <v>6</v>
      </c>
      <c r="AD87" s="43">
        <v>9</v>
      </c>
      <c r="AI87" s="103">
        <f t="shared" si="20"/>
        <v>6.666666666666667</v>
      </c>
      <c r="AJ87" s="198">
        <f t="shared" si="23"/>
        <v>86</v>
      </c>
    </row>
    <row r="88" spans="1:36" x14ac:dyDescent="0.25">
      <c r="A88" s="198">
        <f t="shared" si="22"/>
        <v>87</v>
      </c>
      <c r="B88" s="189">
        <v>8</v>
      </c>
      <c r="C88" s="43">
        <v>7</v>
      </c>
      <c r="D88" s="27">
        <v>9</v>
      </c>
      <c r="E88" s="69"/>
      <c r="F88" s="69">
        <v>9</v>
      </c>
      <c r="G88" s="69"/>
      <c r="I88" s="96">
        <f t="shared" si="15"/>
        <v>8.25</v>
      </c>
      <c r="J88" s="69">
        <v>6</v>
      </c>
      <c r="K88" s="27">
        <v>8</v>
      </c>
      <c r="L88" s="27"/>
      <c r="N88" s="96">
        <f t="shared" si="16"/>
        <v>7</v>
      </c>
      <c r="O88" s="103">
        <f t="shared" si="17"/>
        <v>7.625</v>
      </c>
      <c r="Q88" s="69">
        <v>9</v>
      </c>
      <c r="R88" s="96">
        <f t="shared" si="21"/>
        <v>9</v>
      </c>
      <c r="T88" s="69"/>
      <c r="U88" s="69">
        <v>9</v>
      </c>
      <c r="V88" s="69"/>
      <c r="Y88" s="69">
        <v>9</v>
      </c>
      <c r="Z88" s="69"/>
      <c r="AB88" s="96">
        <f t="shared" si="18"/>
        <v>9</v>
      </c>
      <c r="AC88" s="95">
        <f t="shared" si="19"/>
        <v>9</v>
      </c>
      <c r="AD88" s="43">
        <v>8</v>
      </c>
      <c r="AI88" s="103">
        <f t="shared" si="20"/>
        <v>8.2083333333333339</v>
      </c>
      <c r="AJ88" s="198">
        <f t="shared" si="23"/>
        <v>87</v>
      </c>
    </row>
    <row r="89" spans="1:36" x14ac:dyDescent="0.25">
      <c r="A89" s="199">
        <f t="shared" si="22"/>
        <v>88</v>
      </c>
      <c r="B89" s="189">
        <v>9</v>
      </c>
      <c r="C89" s="43">
        <v>8</v>
      </c>
      <c r="D89" s="27">
        <v>8</v>
      </c>
      <c r="E89" s="69"/>
      <c r="F89" s="69">
        <v>9</v>
      </c>
      <c r="G89" s="69">
        <v>9</v>
      </c>
      <c r="I89" s="96">
        <f t="shared" si="15"/>
        <v>8.6</v>
      </c>
      <c r="J89" s="69">
        <v>8</v>
      </c>
      <c r="K89" s="27">
        <v>7</v>
      </c>
      <c r="L89" s="27"/>
      <c r="N89" s="96">
        <f t="shared" si="16"/>
        <v>7.5</v>
      </c>
      <c r="O89" s="103">
        <f t="shared" si="17"/>
        <v>8.0500000000000007</v>
      </c>
      <c r="R89" s="33"/>
      <c r="T89" s="69"/>
      <c r="U89" s="69">
        <v>9</v>
      </c>
      <c r="V89" s="69"/>
      <c r="Y89" s="69"/>
      <c r="Z89" s="69"/>
      <c r="AB89" s="96">
        <f t="shared" si="18"/>
        <v>9</v>
      </c>
      <c r="AC89" s="95">
        <f t="shared" si="19"/>
        <v>9</v>
      </c>
      <c r="AD89" s="43">
        <v>8</v>
      </c>
      <c r="AH89" s="27">
        <v>10</v>
      </c>
      <c r="AI89" s="103">
        <f t="shared" si="20"/>
        <v>8.7624999999999993</v>
      </c>
      <c r="AJ89" s="199">
        <f t="shared" si="23"/>
        <v>88</v>
      </c>
    </row>
    <row r="90" spans="1:36" x14ac:dyDescent="0.25">
      <c r="A90" s="198">
        <f t="shared" si="22"/>
        <v>89</v>
      </c>
      <c r="B90" s="189">
        <v>5</v>
      </c>
      <c r="C90" s="43">
        <v>5</v>
      </c>
      <c r="D90" s="27">
        <v>5</v>
      </c>
      <c r="E90" s="69"/>
      <c r="F90" s="69"/>
      <c r="G90" s="69"/>
      <c r="I90" s="96">
        <f t="shared" si="15"/>
        <v>5</v>
      </c>
      <c r="J90" s="69">
        <v>3</v>
      </c>
      <c r="K90" s="27">
        <v>6</v>
      </c>
      <c r="L90" s="27"/>
      <c r="N90" s="96">
        <f t="shared" si="16"/>
        <v>4.5</v>
      </c>
      <c r="O90" s="103">
        <f t="shared" si="17"/>
        <v>4.75</v>
      </c>
      <c r="Q90" s="69">
        <v>5</v>
      </c>
      <c r="R90" s="96">
        <f t="shared" si="21"/>
        <v>5</v>
      </c>
      <c r="T90" s="69"/>
      <c r="U90" s="69">
        <v>7</v>
      </c>
      <c r="V90" s="69"/>
      <c r="Y90" s="69">
        <v>7</v>
      </c>
      <c r="Z90" s="69"/>
      <c r="AA90" s="27">
        <v>7</v>
      </c>
      <c r="AB90" s="96">
        <f t="shared" si="18"/>
        <v>7</v>
      </c>
      <c r="AC90" s="95">
        <f t="shared" si="19"/>
        <v>6</v>
      </c>
      <c r="AD90" s="43">
        <v>8</v>
      </c>
      <c r="AI90" s="103">
        <f t="shared" si="20"/>
        <v>6.25</v>
      </c>
      <c r="AJ90" s="198">
        <f t="shared" si="23"/>
        <v>89</v>
      </c>
    </row>
    <row r="91" spans="1:36" x14ac:dyDescent="0.25">
      <c r="A91" s="199">
        <f t="shared" si="22"/>
        <v>90</v>
      </c>
      <c r="B91" s="189">
        <v>7</v>
      </c>
      <c r="C91" s="43">
        <v>7</v>
      </c>
      <c r="D91" s="27">
        <v>7</v>
      </c>
      <c r="E91" s="69"/>
      <c r="F91" s="69"/>
      <c r="G91" s="69"/>
      <c r="I91" s="96">
        <f t="shared" si="15"/>
        <v>7</v>
      </c>
      <c r="J91" s="69">
        <v>6</v>
      </c>
      <c r="K91" s="27">
        <v>8</v>
      </c>
      <c r="L91" s="27"/>
      <c r="M91" s="27">
        <v>9</v>
      </c>
      <c r="N91" s="96">
        <f t="shared" si="16"/>
        <v>7.666666666666667</v>
      </c>
      <c r="O91" s="103">
        <f t="shared" si="17"/>
        <v>7.3333333333333339</v>
      </c>
      <c r="Q91" s="69">
        <v>6</v>
      </c>
      <c r="R91" s="96">
        <f t="shared" si="21"/>
        <v>6</v>
      </c>
      <c r="T91" s="69"/>
      <c r="U91" s="69">
        <v>9</v>
      </c>
      <c r="V91" s="69"/>
      <c r="Y91" s="69"/>
      <c r="Z91" s="69"/>
      <c r="AA91" s="27">
        <v>9</v>
      </c>
      <c r="AB91" s="96">
        <f t="shared" si="18"/>
        <v>9</v>
      </c>
      <c r="AC91" s="95">
        <f t="shared" si="19"/>
        <v>7.5</v>
      </c>
      <c r="AD91" s="43">
        <v>8</v>
      </c>
      <c r="AI91" s="103">
        <f t="shared" si="20"/>
        <v>7.6111111111111116</v>
      </c>
      <c r="AJ91" s="199">
        <f t="shared" si="23"/>
        <v>90</v>
      </c>
    </row>
    <row r="92" spans="1:36" x14ac:dyDescent="0.25">
      <c r="A92" s="199">
        <f t="shared" si="22"/>
        <v>91</v>
      </c>
      <c r="B92" s="189">
        <v>8</v>
      </c>
      <c r="C92" s="43">
        <v>7</v>
      </c>
      <c r="D92" s="27">
        <v>9</v>
      </c>
      <c r="E92" s="69">
        <v>8</v>
      </c>
      <c r="F92" s="69"/>
      <c r="G92" s="69"/>
      <c r="I92" s="96">
        <f t="shared" si="15"/>
        <v>8</v>
      </c>
      <c r="J92" s="69">
        <v>7</v>
      </c>
      <c r="K92" s="27">
        <v>8</v>
      </c>
      <c r="L92" s="27"/>
      <c r="N92" s="96">
        <f t="shared" si="16"/>
        <v>7.5</v>
      </c>
      <c r="O92" s="103">
        <f t="shared" si="17"/>
        <v>7.75</v>
      </c>
      <c r="Q92" s="69">
        <v>6</v>
      </c>
      <c r="R92" s="96">
        <f t="shared" si="21"/>
        <v>6</v>
      </c>
      <c r="T92" s="69"/>
      <c r="U92" s="69">
        <v>10</v>
      </c>
      <c r="V92" s="69"/>
      <c r="Y92" s="69"/>
      <c r="Z92" s="69"/>
      <c r="AA92" s="27">
        <v>9</v>
      </c>
      <c r="AB92" s="96">
        <f t="shared" si="18"/>
        <v>9.5</v>
      </c>
      <c r="AC92" s="95">
        <f t="shared" si="19"/>
        <v>7.75</v>
      </c>
      <c r="AD92" s="43">
        <v>8</v>
      </c>
      <c r="AI92" s="103">
        <f t="shared" si="20"/>
        <v>7.833333333333333</v>
      </c>
      <c r="AJ92" s="199">
        <f t="shared" si="23"/>
        <v>91</v>
      </c>
    </row>
    <row r="93" spans="1:36" x14ac:dyDescent="0.25">
      <c r="A93" s="199">
        <f t="shared" si="22"/>
        <v>92</v>
      </c>
      <c r="B93" s="189">
        <v>5</v>
      </c>
      <c r="C93" s="43">
        <v>5</v>
      </c>
      <c r="D93" s="27">
        <v>4</v>
      </c>
      <c r="E93" s="69"/>
      <c r="F93" s="69">
        <v>5</v>
      </c>
      <c r="G93" s="69"/>
      <c r="I93" s="96">
        <f t="shared" si="15"/>
        <v>4.75</v>
      </c>
      <c r="J93" s="69">
        <v>6</v>
      </c>
      <c r="K93" s="27"/>
      <c r="L93" s="27"/>
      <c r="M93" s="27">
        <v>7</v>
      </c>
      <c r="N93" s="96">
        <f t="shared" si="16"/>
        <v>6.5</v>
      </c>
      <c r="O93" s="103">
        <f t="shared" si="17"/>
        <v>5.625</v>
      </c>
      <c r="Q93" s="69">
        <v>4</v>
      </c>
      <c r="R93" s="96">
        <f t="shared" si="21"/>
        <v>4</v>
      </c>
      <c r="T93" s="69"/>
      <c r="U93" s="69">
        <v>8</v>
      </c>
      <c r="V93" s="69"/>
      <c r="Y93" s="69"/>
      <c r="Z93" s="69"/>
      <c r="AA93" s="27">
        <v>7</v>
      </c>
      <c r="AB93" s="96">
        <f t="shared" si="18"/>
        <v>7.5</v>
      </c>
      <c r="AC93" s="95">
        <f t="shared" si="19"/>
        <v>5.75</v>
      </c>
      <c r="AD93" s="43">
        <v>8</v>
      </c>
      <c r="AI93" s="103">
        <f t="shared" si="20"/>
        <v>6.458333333333333</v>
      </c>
      <c r="AJ93" s="199">
        <f t="shared" si="23"/>
        <v>92</v>
      </c>
    </row>
    <row r="94" spans="1:36" x14ac:dyDescent="0.25">
      <c r="A94" s="198">
        <f t="shared" si="22"/>
        <v>93</v>
      </c>
      <c r="B94" s="189">
        <v>3</v>
      </c>
      <c r="C94" s="43">
        <v>5</v>
      </c>
      <c r="D94" s="27">
        <v>6</v>
      </c>
      <c r="E94" s="69"/>
      <c r="F94" s="69"/>
      <c r="G94" s="69"/>
      <c r="I94" s="96">
        <f t="shared" si="15"/>
        <v>4.666666666666667</v>
      </c>
      <c r="J94" s="69">
        <v>1</v>
      </c>
      <c r="K94" s="27">
        <v>1</v>
      </c>
      <c r="L94" s="27"/>
      <c r="N94" s="96">
        <f t="shared" si="16"/>
        <v>1</v>
      </c>
      <c r="O94" s="103">
        <f t="shared" si="17"/>
        <v>2.8333333333333335</v>
      </c>
      <c r="Q94" s="69">
        <v>5</v>
      </c>
      <c r="R94" s="96">
        <f t="shared" si="21"/>
        <v>5</v>
      </c>
      <c r="T94" s="69"/>
      <c r="U94" s="69">
        <v>7</v>
      </c>
      <c r="V94" s="69"/>
      <c r="Y94" s="69"/>
      <c r="Z94" s="69"/>
      <c r="AA94" s="27">
        <v>6</v>
      </c>
      <c r="AB94" s="96">
        <f t="shared" si="18"/>
        <v>6.5</v>
      </c>
      <c r="AC94" s="95">
        <f t="shared" si="19"/>
        <v>5.75</v>
      </c>
      <c r="AD94" s="43">
        <v>6</v>
      </c>
      <c r="AH94" s="27">
        <v>6</v>
      </c>
      <c r="AI94" s="103">
        <f t="shared" si="20"/>
        <v>5.1458333333333339</v>
      </c>
      <c r="AJ94" s="198">
        <f t="shared" si="23"/>
        <v>93</v>
      </c>
    </row>
    <row r="95" spans="1:36" x14ac:dyDescent="0.25">
      <c r="A95" s="199">
        <f t="shared" si="22"/>
        <v>94</v>
      </c>
      <c r="B95" s="189">
        <v>7</v>
      </c>
      <c r="C95" s="43">
        <v>7</v>
      </c>
      <c r="D95" s="27">
        <v>6</v>
      </c>
      <c r="E95" s="69"/>
      <c r="F95" s="69">
        <v>7</v>
      </c>
      <c r="G95" s="69"/>
      <c r="I95" s="96">
        <f t="shared" si="15"/>
        <v>6.75</v>
      </c>
      <c r="J95" s="69">
        <v>6</v>
      </c>
      <c r="K95" s="27"/>
      <c r="L95" s="27"/>
      <c r="M95" s="27">
        <v>8</v>
      </c>
      <c r="N95" s="96">
        <f t="shared" si="16"/>
        <v>7</v>
      </c>
      <c r="O95" s="103">
        <f t="shared" si="17"/>
        <v>6.875</v>
      </c>
      <c r="Q95" s="69">
        <v>6</v>
      </c>
      <c r="R95" s="96">
        <f t="shared" si="21"/>
        <v>6</v>
      </c>
      <c r="T95" s="69"/>
      <c r="U95" s="69">
        <v>8</v>
      </c>
      <c r="V95" s="69"/>
      <c r="Y95" s="69"/>
      <c r="Z95" s="69"/>
      <c r="AA95" s="27">
        <v>9</v>
      </c>
      <c r="AB95" s="96">
        <f t="shared" si="18"/>
        <v>8.5</v>
      </c>
      <c r="AC95" s="95">
        <f t="shared" si="19"/>
        <v>7.25</v>
      </c>
      <c r="AD95" s="43">
        <v>9</v>
      </c>
      <c r="AI95" s="103">
        <f t="shared" si="20"/>
        <v>7.708333333333333</v>
      </c>
      <c r="AJ95" s="199">
        <f t="shared" si="23"/>
        <v>94</v>
      </c>
    </row>
    <row r="96" spans="1:36" x14ac:dyDescent="0.25">
      <c r="A96" s="199">
        <f t="shared" si="22"/>
        <v>95</v>
      </c>
      <c r="B96" s="189">
        <v>7</v>
      </c>
      <c r="C96" s="43">
        <v>7</v>
      </c>
      <c r="E96" s="69">
        <v>8</v>
      </c>
      <c r="F96" s="69">
        <v>7</v>
      </c>
      <c r="G96" s="69"/>
      <c r="H96" s="27">
        <v>9</v>
      </c>
      <c r="I96" s="96">
        <f t="shared" si="15"/>
        <v>7.6</v>
      </c>
      <c r="J96" s="69">
        <v>6</v>
      </c>
      <c r="K96" s="27"/>
      <c r="L96" s="27">
        <v>8</v>
      </c>
      <c r="N96" s="96">
        <f t="shared" si="16"/>
        <v>7</v>
      </c>
      <c r="O96" s="103">
        <f t="shared" si="17"/>
        <v>7.3</v>
      </c>
      <c r="Q96" s="69">
        <v>5</v>
      </c>
      <c r="R96" s="96">
        <f t="shared" si="21"/>
        <v>5</v>
      </c>
      <c r="T96" s="69"/>
      <c r="U96" s="69">
        <v>9</v>
      </c>
      <c r="V96" s="69"/>
      <c r="Y96" s="69"/>
      <c r="Z96" s="69"/>
      <c r="AA96" s="27">
        <v>9</v>
      </c>
      <c r="AB96" s="96">
        <f t="shared" si="18"/>
        <v>9</v>
      </c>
      <c r="AC96" s="95">
        <f t="shared" si="19"/>
        <v>7</v>
      </c>
      <c r="AD96" s="43">
        <v>7</v>
      </c>
      <c r="AI96" s="103">
        <f t="shared" si="20"/>
        <v>7.1000000000000005</v>
      </c>
      <c r="AJ96" s="199">
        <f t="shared" si="23"/>
        <v>95</v>
      </c>
    </row>
    <row r="97" spans="1:36" x14ac:dyDescent="0.25">
      <c r="A97" s="199">
        <f t="shared" si="22"/>
        <v>96</v>
      </c>
      <c r="B97" s="189">
        <v>7</v>
      </c>
      <c r="C97" s="43">
        <v>6</v>
      </c>
      <c r="D97" s="27">
        <v>5</v>
      </c>
      <c r="E97" s="69">
        <v>8</v>
      </c>
      <c r="F97" s="69"/>
      <c r="G97" s="69"/>
      <c r="I97" s="96">
        <f t="shared" si="15"/>
        <v>6.5</v>
      </c>
      <c r="J97" s="69">
        <v>6</v>
      </c>
      <c r="K97" s="27">
        <v>7</v>
      </c>
      <c r="L97" s="27"/>
      <c r="N97" s="96">
        <f t="shared" si="16"/>
        <v>6.5</v>
      </c>
      <c r="O97" s="103">
        <f t="shared" si="17"/>
        <v>6.5</v>
      </c>
      <c r="Q97" s="69">
        <v>8</v>
      </c>
      <c r="R97" s="96">
        <f t="shared" si="21"/>
        <v>8</v>
      </c>
      <c r="T97" s="69"/>
      <c r="U97" s="69">
        <v>9</v>
      </c>
      <c r="V97" s="69"/>
      <c r="Y97" s="69"/>
      <c r="Z97" s="69"/>
      <c r="AA97" s="27">
        <v>9</v>
      </c>
      <c r="AB97" s="96">
        <f t="shared" si="18"/>
        <v>9</v>
      </c>
      <c r="AC97" s="95">
        <f t="shared" si="19"/>
        <v>8.5</v>
      </c>
      <c r="AD97" s="43">
        <v>8</v>
      </c>
      <c r="AI97" s="103">
        <f t="shared" si="20"/>
        <v>7.666666666666667</v>
      </c>
      <c r="AJ97" s="199">
        <f t="shared" si="23"/>
        <v>96</v>
      </c>
    </row>
    <row r="98" spans="1:36" x14ac:dyDescent="0.25">
      <c r="A98" s="199">
        <f t="shared" si="22"/>
        <v>97</v>
      </c>
      <c r="B98" s="189">
        <v>7</v>
      </c>
      <c r="C98" s="43">
        <v>6</v>
      </c>
      <c r="D98" s="27">
        <v>9</v>
      </c>
      <c r="E98" s="69"/>
      <c r="F98" s="69"/>
      <c r="G98" s="27">
        <v>6</v>
      </c>
      <c r="I98" s="96">
        <f t="shared" ref="I98:I113" si="24">AVERAGE(B98:H98)</f>
        <v>7</v>
      </c>
      <c r="J98" s="69">
        <v>7</v>
      </c>
      <c r="K98" s="27">
        <v>10</v>
      </c>
      <c r="L98" s="27"/>
      <c r="N98" s="96">
        <f t="shared" ref="N98:N113" si="25">AVERAGE(J98:M98)</f>
        <v>8.5</v>
      </c>
      <c r="O98" s="103">
        <f t="shared" ref="O98:O113" si="26">AVERAGE(I98,N98)</f>
        <v>7.75</v>
      </c>
      <c r="Q98" s="69">
        <v>8</v>
      </c>
      <c r="R98" s="96">
        <f t="shared" si="21"/>
        <v>8</v>
      </c>
      <c r="T98" s="69"/>
      <c r="U98" s="69">
        <v>9</v>
      </c>
      <c r="V98" s="69"/>
      <c r="Y98" s="69">
        <v>8</v>
      </c>
      <c r="Z98" s="69"/>
      <c r="AA98" s="27">
        <v>9</v>
      </c>
      <c r="AB98" s="96">
        <f t="shared" ref="AB98:AB113" si="27">AVERAGE(S98:AA98)</f>
        <v>8.6666666666666661</v>
      </c>
      <c r="AC98" s="95">
        <f t="shared" ref="AC98:AC113" si="28">AVERAGE(R98,AB98)</f>
        <v>8.3333333333333321</v>
      </c>
      <c r="AD98" s="43">
        <v>8</v>
      </c>
      <c r="AI98" s="103">
        <f t="shared" ref="AI98:AI113" si="29">AVERAGE(O98,AC98,AD98:AH98)</f>
        <v>8.0277777777777768</v>
      </c>
      <c r="AJ98" s="199">
        <f t="shared" si="23"/>
        <v>97</v>
      </c>
    </row>
    <row r="99" spans="1:36" ht="15.75" thickBot="1" x14ac:dyDescent="0.3">
      <c r="A99" s="205">
        <f t="shared" si="22"/>
        <v>98</v>
      </c>
      <c r="B99" s="235">
        <v>5</v>
      </c>
      <c r="C99" s="235">
        <v>5</v>
      </c>
      <c r="D99" s="235">
        <v>5</v>
      </c>
      <c r="E99" s="195"/>
      <c r="F99" s="195">
        <v>5</v>
      </c>
      <c r="G99" s="195"/>
      <c r="H99" s="235"/>
      <c r="I99" s="196">
        <f t="shared" si="24"/>
        <v>5</v>
      </c>
      <c r="J99" s="235">
        <v>1</v>
      </c>
      <c r="K99" s="235">
        <v>7</v>
      </c>
      <c r="L99" s="235"/>
      <c r="M99" s="235">
        <v>6</v>
      </c>
      <c r="N99" s="196">
        <f t="shared" si="25"/>
        <v>4.666666666666667</v>
      </c>
      <c r="O99" s="236">
        <f t="shared" si="26"/>
        <v>4.8333333333333339</v>
      </c>
      <c r="P99" s="195"/>
      <c r="Q99" s="195"/>
      <c r="R99" s="162"/>
      <c r="S99" s="195"/>
      <c r="T99" s="195"/>
      <c r="U99" s="235">
        <v>8</v>
      </c>
      <c r="V99" s="195"/>
      <c r="W99" s="195"/>
      <c r="X99" s="195"/>
      <c r="Y99" s="195"/>
      <c r="Z99" s="195"/>
      <c r="AA99" s="235"/>
      <c r="AB99" s="196">
        <f t="shared" si="27"/>
        <v>8</v>
      </c>
      <c r="AC99" s="197">
        <f t="shared" si="28"/>
        <v>8</v>
      </c>
      <c r="AD99" s="235">
        <v>7</v>
      </c>
      <c r="AE99" s="235"/>
      <c r="AF99" s="235"/>
      <c r="AG99" s="235"/>
      <c r="AH99" s="235"/>
      <c r="AI99" s="236">
        <f t="shared" si="29"/>
        <v>6.6111111111111116</v>
      </c>
      <c r="AJ99" s="205">
        <f t="shared" si="23"/>
        <v>98</v>
      </c>
    </row>
    <row r="100" spans="1:36" x14ac:dyDescent="0.25">
      <c r="A100" s="198">
        <f t="shared" si="22"/>
        <v>99</v>
      </c>
      <c r="B100" s="34">
        <v>5</v>
      </c>
      <c r="C100" s="43">
        <v>7</v>
      </c>
      <c r="D100" s="43">
        <v>3</v>
      </c>
      <c r="E100" s="68"/>
      <c r="F100" s="68"/>
      <c r="G100" s="68"/>
      <c r="H100" s="30"/>
      <c r="I100" s="96">
        <f t="shared" si="24"/>
        <v>5</v>
      </c>
      <c r="J100" s="68">
        <v>2</v>
      </c>
      <c r="K100" s="30"/>
      <c r="L100" s="30"/>
      <c r="M100" s="30"/>
      <c r="N100" s="96">
        <f t="shared" si="25"/>
        <v>2</v>
      </c>
      <c r="O100" s="103">
        <f t="shared" si="26"/>
        <v>3.5</v>
      </c>
      <c r="P100" s="68"/>
      <c r="Q100" s="68"/>
      <c r="R100" s="33"/>
      <c r="S100" s="68"/>
      <c r="T100" s="68"/>
      <c r="U100" s="68">
        <v>5</v>
      </c>
      <c r="V100" s="68"/>
      <c r="W100" s="68"/>
      <c r="X100" s="68"/>
      <c r="Y100" s="68"/>
      <c r="Z100" s="68"/>
      <c r="AA100" s="30"/>
      <c r="AB100" s="96">
        <f t="shared" si="27"/>
        <v>5</v>
      </c>
      <c r="AC100" s="95">
        <f t="shared" si="28"/>
        <v>5</v>
      </c>
      <c r="AD100" s="43">
        <v>7</v>
      </c>
      <c r="AE100" s="30">
        <v>3</v>
      </c>
      <c r="AF100" s="30">
        <v>9</v>
      </c>
      <c r="AG100" s="43">
        <v>8</v>
      </c>
      <c r="AH100" s="43">
        <v>8</v>
      </c>
      <c r="AI100" s="103">
        <f t="shared" si="29"/>
        <v>6.2142857142857144</v>
      </c>
      <c r="AJ100" s="198">
        <f t="shared" si="23"/>
        <v>99</v>
      </c>
    </row>
    <row r="101" spans="1:36" x14ac:dyDescent="0.25">
      <c r="A101" s="199">
        <f t="shared" si="22"/>
        <v>100</v>
      </c>
      <c r="B101" s="189">
        <v>5</v>
      </c>
      <c r="C101" s="43">
        <v>7</v>
      </c>
      <c r="D101" s="43">
        <v>3</v>
      </c>
      <c r="E101" s="68"/>
      <c r="F101" s="68"/>
      <c r="G101" s="68"/>
      <c r="H101" s="30"/>
      <c r="I101" s="96">
        <f t="shared" si="24"/>
        <v>5</v>
      </c>
      <c r="J101" s="70">
        <v>2</v>
      </c>
      <c r="K101" s="30"/>
      <c r="L101" s="30"/>
      <c r="M101" s="30"/>
      <c r="N101" s="96">
        <f t="shared" si="25"/>
        <v>2</v>
      </c>
      <c r="O101" s="103">
        <f t="shared" si="26"/>
        <v>3.5</v>
      </c>
      <c r="P101" s="68"/>
      <c r="Q101" s="68"/>
      <c r="R101" s="33"/>
      <c r="S101" s="68"/>
      <c r="T101" s="68"/>
      <c r="U101" s="70">
        <v>3</v>
      </c>
      <c r="V101" s="68"/>
      <c r="W101" s="68"/>
      <c r="X101" s="68"/>
      <c r="Y101" s="68"/>
      <c r="Z101" s="68"/>
      <c r="AA101" s="30"/>
      <c r="AB101" s="96">
        <f t="shared" si="27"/>
        <v>3</v>
      </c>
      <c r="AC101" s="95">
        <f t="shared" si="28"/>
        <v>3</v>
      </c>
      <c r="AD101" s="43">
        <v>8</v>
      </c>
      <c r="AE101" s="30">
        <v>3</v>
      </c>
      <c r="AF101" s="30">
        <v>7</v>
      </c>
      <c r="AG101" s="43">
        <v>6</v>
      </c>
      <c r="AH101" s="43">
        <v>6</v>
      </c>
      <c r="AI101" s="103">
        <f t="shared" si="29"/>
        <v>5.2142857142857144</v>
      </c>
      <c r="AJ101" s="199">
        <f t="shared" si="23"/>
        <v>100</v>
      </c>
    </row>
    <row r="102" spans="1:36" x14ac:dyDescent="0.25">
      <c r="A102" s="198">
        <f t="shared" si="22"/>
        <v>101</v>
      </c>
      <c r="B102" s="189">
        <v>3</v>
      </c>
      <c r="C102" s="43">
        <v>6</v>
      </c>
      <c r="D102" s="43">
        <v>1</v>
      </c>
      <c r="E102" s="69"/>
      <c r="F102" s="69"/>
      <c r="G102" s="69"/>
      <c r="I102" s="96">
        <f t="shared" si="24"/>
        <v>3.3333333333333335</v>
      </c>
      <c r="J102" s="70">
        <v>1</v>
      </c>
      <c r="K102" s="27"/>
      <c r="L102" s="27"/>
      <c r="N102" s="96">
        <f t="shared" si="25"/>
        <v>1</v>
      </c>
      <c r="O102" s="103">
        <f t="shared" si="26"/>
        <v>2.166666666666667</v>
      </c>
      <c r="Q102" s="70"/>
      <c r="R102" s="33"/>
      <c r="S102" s="27"/>
      <c r="T102" s="69"/>
      <c r="U102" s="70">
        <v>3</v>
      </c>
      <c r="V102" s="69"/>
      <c r="Y102" s="69">
        <v>5</v>
      </c>
      <c r="Z102" s="69"/>
      <c r="AA102" s="43"/>
      <c r="AB102" s="96">
        <f t="shared" si="27"/>
        <v>4</v>
      </c>
      <c r="AC102" s="95">
        <f t="shared" si="28"/>
        <v>4</v>
      </c>
      <c r="AD102" s="43">
        <v>7</v>
      </c>
      <c r="AE102" s="27">
        <v>5</v>
      </c>
      <c r="AF102" s="27">
        <v>7</v>
      </c>
      <c r="AG102" s="27">
        <v>8</v>
      </c>
      <c r="AI102" s="103">
        <f t="shared" si="29"/>
        <v>5.5277777777777786</v>
      </c>
      <c r="AJ102" s="198">
        <f t="shared" si="23"/>
        <v>101</v>
      </c>
    </row>
    <row r="103" spans="1:36" x14ac:dyDescent="0.25">
      <c r="A103" s="198">
        <f t="shared" si="22"/>
        <v>102</v>
      </c>
      <c r="B103" s="189">
        <v>3</v>
      </c>
      <c r="C103" s="43">
        <v>4</v>
      </c>
      <c r="D103" s="43">
        <v>5</v>
      </c>
      <c r="E103" s="69"/>
      <c r="F103" s="69"/>
      <c r="G103" s="69"/>
      <c r="I103" s="96">
        <f t="shared" si="24"/>
        <v>4</v>
      </c>
      <c r="J103" s="70">
        <v>1</v>
      </c>
      <c r="K103" s="27"/>
      <c r="L103" s="27"/>
      <c r="N103" s="96">
        <f t="shared" si="25"/>
        <v>1</v>
      </c>
      <c r="O103" s="103">
        <f t="shared" si="26"/>
        <v>2.5</v>
      </c>
      <c r="R103" s="33"/>
      <c r="T103" s="69"/>
      <c r="U103" s="70">
        <v>3</v>
      </c>
      <c r="V103" s="69"/>
      <c r="Y103" s="69"/>
      <c r="Z103" s="69"/>
      <c r="AB103" s="96">
        <f t="shared" si="27"/>
        <v>3</v>
      </c>
      <c r="AC103" s="95">
        <f t="shared" si="28"/>
        <v>3</v>
      </c>
      <c r="AD103" s="43">
        <v>6</v>
      </c>
      <c r="AE103" s="27">
        <v>3</v>
      </c>
      <c r="AF103" s="27">
        <v>4</v>
      </c>
      <c r="AG103" s="27">
        <v>4</v>
      </c>
      <c r="AH103" s="27">
        <v>6</v>
      </c>
      <c r="AI103" s="103">
        <f t="shared" si="29"/>
        <v>4.0714285714285712</v>
      </c>
      <c r="AJ103" s="198">
        <f t="shared" si="23"/>
        <v>102</v>
      </c>
    </row>
    <row r="104" spans="1:36" x14ac:dyDescent="0.25">
      <c r="A104" s="199">
        <f t="shared" si="22"/>
        <v>103</v>
      </c>
      <c r="B104" s="189">
        <v>9</v>
      </c>
      <c r="C104" s="43">
        <v>10</v>
      </c>
      <c r="D104" s="43">
        <v>8</v>
      </c>
      <c r="E104" s="69"/>
      <c r="F104" s="69"/>
      <c r="G104" s="69"/>
      <c r="I104" s="96">
        <f t="shared" si="24"/>
        <v>9</v>
      </c>
      <c r="J104" s="70">
        <v>8</v>
      </c>
      <c r="K104" s="27"/>
      <c r="L104" s="27"/>
      <c r="N104" s="96">
        <f t="shared" si="25"/>
        <v>8</v>
      </c>
      <c r="O104" s="103">
        <f t="shared" si="26"/>
        <v>8.5</v>
      </c>
      <c r="R104" s="33"/>
      <c r="T104" s="69"/>
      <c r="U104" s="70">
        <v>6</v>
      </c>
      <c r="V104" s="69"/>
      <c r="Y104" s="69"/>
      <c r="Z104" s="69"/>
      <c r="AB104" s="96">
        <f t="shared" si="27"/>
        <v>6</v>
      </c>
      <c r="AC104" s="95">
        <f t="shared" si="28"/>
        <v>6</v>
      </c>
      <c r="AD104" s="43">
        <v>9</v>
      </c>
      <c r="AE104" s="27">
        <v>6</v>
      </c>
      <c r="AF104" s="27">
        <v>9</v>
      </c>
      <c r="AG104" s="27">
        <v>9</v>
      </c>
      <c r="AH104" s="27">
        <v>9</v>
      </c>
      <c r="AI104" s="103">
        <f t="shared" si="29"/>
        <v>8.0714285714285712</v>
      </c>
      <c r="AJ104" s="199">
        <f t="shared" si="23"/>
        <v>103</v>
      </c>
    </row>
    <row r="105" spans="1:36" x14ac:dyDescent="0.25">
      <c r="A105" s="199">
        <f t="shared" si="22"/>
        <v>104</v>
      </c>
      <c r="B105" s="189">
        <v>3</v>
      </c>
      <c r="C105" s="43">
        <v>7</v>
      </c>
      <c r="D105" s="43">
        <v>3</v>
      </c>
      <c r="E105" s="69"/>
      <c r="F105" s="69"/>
      <c r="G105" s="69"/>
      <c r="I105" s="96">
        <f t="shared" si="24"/>
        <v>4.333333333333333</v>
      </c>
      <c r="J105" s="70">
        <v>2</v>
      </c>
      <c r="K105" s="27"/>
      <c r="L105" s="27"/>
      <c r="M105" s="27">
        <v>6</v>
      </c>
      <c r="N105" s="96">
        <f t="shared" si="25"/>
        <v>4</v>
      </c>
      <c r="O105" s="103">
        <f t="shared" si="26"/>
        <v>4.1666666666666661</v>
      </c>
      <c r="R105" s="33"/>
      <c r="T105" s="69"/>
      <c r="U105" s="70">
        <v>3</v>
      </c>
      <c r="V105" s="69"/>
      <c r="Y105" s="69"/>
      <c r="Z105" s="69"/>
      <c r="AB105" s="96">
        <f t="shared" si="27"/>
        <v>3</v>
      </c>
      <c r="AC105" s="95">
        <f t="shared" si="28"/>
        <v>3</v>
      </c>
      <c r="AD105" s="43">
        <v>8</v>
      </c>
      <c r="AE105" s="27">
        <v>4</v>
      </c>
      <c r="AF105" s="27">
        <v>6</v>
      </c>
      <c r="AG105" s="27">
        <v>7</v>
      </c>
      <c r="AI105" s="103">
        <f t="shared" si="29"/>
        <v>5.3611111111111107</v>
      </c>
      <c r="AJ105" s="199">
        <f t="shared" si="23"/>
        <v>104</v>
      </c>
    </row>
    <row r="106" spans="1:36" x14ac:dyDescent="0.25">
      <c r="A106" s="199">
        <f t="shared" si="22"/>
        <v>105</v>
      </c>
      <c r="B106" s="189">
        <v>4</v>
      </c>
      <c r="C106" s="43">
        <v>7</v>
      </c>
      <c r="D106" s="43"/>
      <c r="E106" s="69">
        <v>3</v>
      </c>
      <c r="F106" s="69"/>
      <c r="G106" s="69"/>
      <c r="H106" s="27">
        <v>3</v>
      </c>
      <c r="I106" s="96">
        <f t="shared" si="24"/>
        <v>4.25</v>
      </c>
      <c r="J106" s="70">
        <v>6</v>
      </c>
      <c r="K106" s="27"/>
      <c r="L106" s="27">
        <v>6</v>
      </c>
      <c r="N106" s="96">
        <f t="shared" si="25"/>
        <v>6</v>
      </c>
      <c r="O106" s="103">
        <f t="shared" si="26"/>
        <v>5.125</v>
      </c>
      <c r="R106" s="33"/>
      <c r="T106" s="69"/>
      <c r="U106" s="70">
        <v>3</v>
      </c>
      <c r="V106" s="69"/>
      <c r="Y106" s="69"/>
      <c r="Z106" s="69"/>
      <c r="AB106" s="96">
        <f t="shared" si="27"/>
        <v>3</v>
      </c>
      <c r="AC106" s="95">
        <f t="shared" si="28"/>
        <v>3</v>
      </c>
      <c r="AD106" s="43">
        <v>8</v>
      </c>
      <c r="AE106" s="27">
        <v>2</v>
      </c>
      <c r="AF106" s="27">
        <v>7</v>
      </c>
      <c r="AG106" s="27">
        <v>7</v>
      </c>
      <c r="AI106" s="103">
        <f t="shared" si="29"/>
        <v>5.354166666666667</v>
      </c>
      <c r="AJ106" s="199">
        <f t="shared" si="23"/>
        <v>105</v>
      </c>
    </row>
    <row r="107" spans="1:36" x14ac:dyDescent="0.25">
      <c r="A107" s="198">
        <f t="shared" si="22"/>
        <v>106</v>
      </c>
      <c r="B107" s="189">
        <v>5</v>
      </c>
      <c r="C107" s="43">
        <v>6</v>
      </c>
      <c r="D107" s="43">
        <v>4</v>
      </c>
      <c r="E107" s="69"/>
      <c r="F107" s="69"/>
      <c r="G107" s="69"/>
      <c r="I107" s="96">
        <f t="shared" si="24"/>
        <v>5</v>
      </c>
      <c r="J107" s="70">
        <v>1</v>
      </c>
      <c r="K107" s="27"/>
      <c r="L107" s="27"/>
      <c r="N107" s="96">
        <f t="shared" si="25"/>
        <v>1</v>
      </c>
      <c r="O107" s="103">
        <f t="shared" si="26"/>
        <v>3</v>
      </c>
      <c r="R107" s="33"/>
      <c r="T107" s="69"/>
      <c r="U107" s="70">
        <v>3</v>
      </c>
      <c r="V107" s="69"/>
      <c r="Y107" s="69">
        <v>5</v>
      </c>
      <c r="Z107" s="69"/>
      <c r="AB107" s="96">
        <f t="shared" si="27"/>
        <v>4</v>
      </c>
      <c r="AC107" s="95">
        <f t="shared" si="28"/>
        <v>4</v>
      </c>
      <c r="AD107" s="43">
        <v>8</v>
      </c>
      <c r="AE107" s="27">
        <v>5</v>
      </c>
      <c r="AF107" s="27">
        <v>6</v>
      </c>
      <c r="AG107" s="27">
        <v>6</v>
      </c>
      <c r="AI107" s="103">
        <f t="shared" si="29"/>
        <v>5.333333333333333</v>
      </c>
      <c r="AJ107" s="198">
        <f t="shared" si="23"/>
        <v>106</v>
      </c>
    </row>
    <row r="108" spans="1:36" x14ac:dyDescent="0.25">
      <c r="A108" s="199">
        <f t="shared" si="22"/>
        <v>107</v>
      </c>
      <c r="B108" s="189">
        <v>7</v>
      </c>
      <c r="C108" s="43">
        <v>8</v>
      </c>
      <c r="D108" s="43">
        <v>7</v>
      </c>
      <c r="E108" s="69"/>
      <c r="F108" s="69"/>
      <c r="G108" s="69"/>
      <c r="I108" s="96">
        <f t="shared" si="24"/>
        <v>7.333333333333333</v>
      </c>
      <c r="J108" s="70">
        <v>2</v>
      </c>
      <c r="K108" s="27"/>
      <c r="L108" s="27"/>
      <c r="N108" s="96">
        <f t="shared" si="25"/>
        <v>2</v>
      </c>
      <c r="O108" s="103">
        <f t="shared" si="26"/>
        <v>4.6666666666666661</v>
      </c>
      <c r="R108" s="33"/>
      <c r="T108" s="69"/>
      <c r="U108" s="70">
        <v>5</v>
      </c>
      <c r="V108" s="69"/>
      <c r="Y108" s="69"/>
      <c r="Z108" s="69"/>
      <c r="AB108" s="96">
        <f t="shared" si="27"/>
        <v>5</v>
      </c>
      <c r="AC108" s="95">
        <f t="shared" si="28"/>
        <v>5</v>
      </c>
      <c r="AD108" s="43">
        <v>8</v>
      </c>
      <c r="AE108" s="27">
        <v>3</v>
      </c>
      <c r="AF108" s="27">
        <v>9</v>
      </c>
      <c r="AG108" s="27">
        <v>8</v>
      </c>
      <c r="AH108" s="27">
        <v>7</v>
      </c>
      <c r="AI108" s="103">
        <f t="shared" si="29"/>
        <v>6.3809523809523805</v>
      </c>
      <c r="AJ108" s="199">
        <f t="shared" si="23"/>
        <v>107</v>
      </c>
    </row>
    <row r="109" spans="1:36" x14ac:dyDescent="0.25">
      <c r="A109" s="198">
        <f t="shared" si="22"/>
        <v>108</v>
      </c>
      <c r="B109" s="189">
        <v>7</v>
      </c>
      <c r="C109" s="43">
        <v>6</v>
      </c>
      <c r="D109" s="43">
        <v>5</v>
      </c>
      <c r="E109" s="69"/>
      <c r="F109" s="69"/>
      <c r="G109" s="69"/>
      <c r="I109" s="96">
        <f t="shared" si="24"/>
        <v>6</v>
      </c>
      <c r="J109" s="70">
        <v>7</v>
      </c>
      <c r="K109" s="27"/>
      <c r="L109" s="27"/>
      <c r="M109" s="27">
        <v>7</v>
      </c>
      <c r="N109" s="96">
        <f t="shared" si="25"/>
        <v>7</v>
      </c>
      <c r="O109" s="103">
        <f t="shared" si="26"/>
        <v>6.5</v>
      </c>
      <c r="R109" s="33"/>
      <c r="T109" s="69"/>
      <c r="U109" s="70">
        <v>6</v>
      </c>
      <c r="V109" s="69"/>
      <c r="Y109" s="69"/>
      <c r="Z109" s="69"/>
      <c r="AB109" s="96">
        <f t="shared" si="27"/>
        <v>6</v>
      </c>
      <c r="AC109" s="95">
        <f t="shared" si="28"/>
        <v>6</v>
      </c>
      <c r="AD109" s="43">
        <v>8</v>
      </c>
      <c r="AE109" s="27">
        <v>5</v>
      </c>
      <c r="AF109" s="27">
        <v>9</v>
      </c>
      <c r="AG109" s="27">
        <v>9</v>
      </c>
      <c r="AI109" s="103">
        <f t="shared" si="29"/>
        <v>7.25</v>
      </c>
      <c r="AJ109" s="198">
        <f t="shared" si="23"/>
        <v>108</v>
      </c>
    </row>
    <row r="110" spans="1:36" x14ac:dyDescent="0.25">
      <c r="A110" s="193">
        <f t="shared" si="22"/>
        <v>109</v>
      </c>
      <c r="B110" s="189">
        <v>3</v>
      </c>
      <c r="C110" s="43">
        <v>3</v>
      </c>
      <c r="D110" s="43">
        <v>5</v>
      </c>
      <c r="E110" s="69"/>
      <c r="F110" s="69"/>
      <c r="G110" s="69"/>
      <c r="I110" s="96">
        <f t="shared" si="24"/>
        <v>3.6666666666666665</v>
      </c>
      <c r="J110" s="70">
        <v>1</v>
      </c>
      <c r="K110" s="27"/>
      <c r="L110" s="27"/>
      <c r="M110" s="27">
        <v>5</v>
      </c>
      <c r="N110" s="96">
        <f t="shared" si="25"/>
        <v>3</v>
      </c>
      <c r="O110" s="103">
        <f t="shared" si="26"/>
        <v>3.333333333333333</v>
      </c>
      <c r="R110" s="33"/>
      <c r="T110" s="69"/>
      <c r="U110" s="70">
        <v>2</v>
      </c>
      <c r="V110" s="69"/>
      <c r="Y110" s="69"/>
      <c r="Z110" s="69"/>
      <c r="AB110" s="96">
        <f t="shared" si="27"/>
        <v>2</v>
      </c>
      <c r="AC110" s="95">
        <f t="shared" si="28"/>
        <v>2</v>
      </c>
      <c r="AD110" s="43">
        <v>8</v>
      </c>
      <c r="AE110" s="27">
        <v>2</v>
      </c>
      <c r="AF110" s="27">
        <v>4</v>
      </c>
      <c r="AG110" s="27">
        <v>6</v>
      </c>
      <c r="AI110" s="103">
        <f t="shared" si="29"/>
        <v>4.2222222222222223</v>
      </c>
      <c r="AJ110" s="193">
        <f t="shared" si="23"/>
        <v>109</v>
      </c>
    </row>
    <row r="111" spans="1:36" x14ac:dyDescent="0.25">
      <c r="A111" s="193">
        <f t="shared" si="22"/>
        <v>110</v>
      </c>
      <c r="B111" s="189">
        <v>8</v>
      </c>
      <c r="C111" s="43">
        <v>10</v>
      </c>
      <c r="D111" s="43">
        <v>5</v>
      </c>
      <c r="E111" s="69"/>
      <c r="F111" s="69"/>
      <c r="G111" s="69"/>
      <c r="I111" s="96">
        <f t="shared" si="24"/>
        <v>7.666666666666667</v>
      </c>
      <c r="J111" s="70">
        <v>8</v>
      </c>
      <c r="K111" s="27"/>
      <c r="L111" s="27"/>
      <c r="N111" s="96">
        <f t="shared" si="25"/>
        <v>8</v>
      </c>
      <c r="O111" s="103">
        <f t="shared" si="26"/>
        <v>7.8333333333333339</v>
      </c>
      <c r="R111" s="33"/>
      <c r="T111" s="69"/>
      <c r="U111" s="70">
        <v>7</v>
      </c>
      <c r="V111" s="69"/>
      <c r="Y111" s="69"/>
      <c r="Z111" s="69"/>
      <c r="AB111" s="96">
        <f t="shared" si="27"/>
        <v>7</v>
      </c>
      <c r="AC111" s="95">
        <f t="shared" si="28"/>
        <v>7</v>
      </c>
      <c r="AD111" s="43">
        <v>9</v>
      </c>
      <c r="AE111" s="27">
        <v>7</v>
      </c>
      <c r="AF111" s="27">
        <v>10</v>
      </c>
      <c r="AG111" s="27">
        <v>10</v>
      </c>
      <c r="AI111" s="103">
        <f t="shared" si="29"/>
        <v>8.4722222222222232</v>
      </c>
      <c r="AJ111" s="193">
        <f t="shared" si="23"/>
        <v>110</v>
      </c>
    </row>
    <row r="112" spans="1:36" x14ac:dyDescent="0.25">
      <c r="A112" s="199">
        <f t="shared" si="22"/>
        <v>111</v>
      </c>
      <c r="B112" s="189">
        <v>7</v>
      </c>
      <c r="C112" s="43">
        <v>9</v>
      </c>
      <c r="D112" s="43">
        <v>5</v>
      </c>
      <c r="E112" s="69"/>
      <c r="F112" s="69"/>
      <c r="G112" s="69"/>
      <c r="I112" s="96">
        <f t="shared" si="24"/>
        <v>7</v>
      </c>
      <c r="J112" s="70">
        <v>6</v>
      </c>
      <c r="K112" s="27"/>
      <c r="L112" s="27"/>
      <c r="M112" s="27">
        <v>8</v>
      </c>
      <c r="N112" s="96">
        <f t="shared" si="25"/>
        <v>7</v>
      </c>
      <c r="O112" s="103">
        <f t="shared" si="26"/>
        <v>7</v>
      </c>
      <c r="R112" s="33"/>
      <c r="T112" s="69"/>
      <c r="U112" s="70">
        <v>6</v>
      </c>
      <c r="V112" s="69"/>
      <c r="Y112" s="69"/>
      <c r="Z112" s="69"/>
      <c r="AB112" s="96">
        <f t="shared" si="27"/>
        <v>6</v>
      </c>
      <c r="AC112" s="95">
        <f t="shared" si="28"/>
        <v>6</v>
      </c>
      <c r="AD112" s="43">
        <v>8</v>
      </c>
      <c r="AE112" s="27">
        <v>5</v>
      </c>
      <c r="AF112" s="27">
        <v>9</v>
      </c>
      <c r="AG112" s="27">
        <v>9</v>
      </c>
      <c r="AI112" s="103">
        <f t="shared" si="29"/>
        <v>7.333333333333333</v>
      </c>
      <c r="AJ112" s="199">
        <f t="shared" si="23"/>
        <v>111</v>
      </c>
    </row>
    <row r="113" spans="1:36" x14ac:dyDescent="0.25">
      <c r="A113" s="199">
        <f t="shared" si="22"/>
        <v>112</v>
      </c>
      <c r="B113" s="189">
        <v>7</v>
      </c>
      <c r="C113" s="43">
        <v>9</v>
      </c>
      <c r="D113" s="43"/>
      <c r="E113" s="69">
        <v>6</v>
      </c>
      <c r="F113" s="69"/>
      <c r="G113" s="69"/>
      <c r="I113" s="96">
        <f t="shared" si="24"/>
        <v>7.333333333333333</v>
      </c>
      <c r="J113" s="70">
        <v>6</v>
      </c>
      <c r="K113" s="27"/>
      <c r="L113" s="27">
        <v>8</v>
      </c>
      <c r="N113" s="96">
        <f t="shared" si="25"/>
        <v>7</v>
      </c>
      <c r="O113" s="103">
        <f t="shared" si="26"/>
        <v>7.1666666666666661</v>
      </c>
      <c r="R113" s="33"/>
      <c r="T113" s="69"/>
      <c r="U113" s="70">
        <v>5</v>
      </c>
      <c r="V113" s="69"/>
      <c r="Y113" s="69"/>
      <c r="Z113" s="69"/>
      <c r="AB113" s="96">
        <f t="shared" si="27"/>
        <v>5</v>
      </c>
      <c r="AC113" s="95">
        <f t="shared" si="28"/>
        <v>5</v>
      </c>
      <c r="AD113" s="43">
        <v>8</v>
      </c>
      <c r="AE113" s="27">
        <v>5</v>
      </c>
      <c r="AF113" s="27">
        <v>8</v>
      </c>
      <c r="AG113" s="27">
        <v>7</v>
      </c>
      <c r="AI113" s="103">
        <f t="shared" si="29"/>
        <v>6.6944444444444438</v>
      </c>
      <c r="AJ113" s="199">
        <f t="shared" si="23"/>
        <v>112</v>
      </c>
    </row>
    <row r="114" spans="1:36" x14ac:dyDescent="0.25">
      <c r="A114" s="29"/>
      <c r="B114" s="26" t="s">
        <v>0</v>
      </c>
      <c r="C114" s="26" t="s">
        <v>1</v>
      </c>
      <c r="D114" s="26" t="s">
        <v>2</v>
      </c>
      <c r="E114" s="26" t="s">
        <v>13</v>
      </c>
      <c r="F114" s="26" t="s">
        <v>12</v>
      </c>
      <c r="G114" s="26" t="s">
        <v>141</v>
      </c>
      <c r="H114" s="26" t="s">
        <v>26</v>
      </c>
      <c r="I114" s="56" t="s">
        <v>95</v>
      </c>
      <c r="J114" s="26" t="s">
        <v>16</v>
      </c>
      <c r="K114" s="26" t="s">
        <v>28</v>
      </c>
      <c r="L114" s="26" t="s">
        <v>25</v>
      </c>
      <c r="M114" s="26" t="s">
        <v>29</v>
      </c>
      <c r="N114" s="56" t="s">
        <v>5</v>
      </c>
      <c r="O114" s="56" t="s">
        <v>94</v>
      </c>
      <c r="P114" s="26" t="s">
        <v>3</v>
      </c>
      <c r="Q114" s="26" t="s">
        <v>114</v>
      </c>
      <c r="R114" s="56" t="s">
        <v>97</v>
      </c>
      <c r="S114" s="26" t="s">
        <v>21</v>
      </c>
      <c r="T114" s="26" t="s">
        <v>22</v>
      </c>
      <c r="U114" s="26" t="s">
        <v>17</v>
      </c>
      <c r="V114" s="26" t="s">
        <v>14</v>
      </c>
      <c r="W114" s="26" t="s">
        <v>24</v>
      </c>
      <c r="X114" s="26" t="s">
        <v>23</v>
      </c>
      <c r="Y114" s="26" t="s">
        <v>15</v>
      </c>
      <c r="Z114" s="26" t="s">
        <v>20</v>
      </c>
      <c r="AA114" s="26" t="s">
        <v>27</v>
      </c>
      <c r="AB114" s="26" t="s">
        <v>99</v>
      </c>
      <c r="AC114" s="71" t="s">
        <v>93</v>
      </c>
      <c r="AD114" s="26" t="s">
        <v>111</v>
      </c>
      <c r="AE114" s="26" t="s">
        <v>30</v>
      </c>
      <c r="AF114" s="26" t="s">
        <v>31</v>
      </c>
      <c r="AG114" s="26" t="s">
        <v>32</v>
      </c>
      <c r="AH114" s="26" t="s">
        <v>139</v>
      </c>
      <c r="AI114" s="56" t="s">
        <v>42</v>
      </c>
      <c r="AJ114" s="29"/>
    </row>
    <row r="115" spans="1:36" x14ac:dyDescent="0.25">
      <c r="E115" s="27"/>
      <c r="K115" s="27"/>
      <c r="L115" s="27"/>
      <c r="N115" s="27"/>
      <c r="O115" s="27"/>
      <c r="P115" s="27"/>
      <c r="Q115" s="27"/>
      <c r="R115" s="27"/>
      <c r="S115" s="27"/>
      <c r="W115" s="27"/>
      <c r="X115" s="27"/>
      <c r="AD115" s="27"/>
    </row>
    <row r="116" spans="1:36" x14ac:dyDescent="0.25">
      <c r="E116" s="27"/>
      <c r="K116" s="27"/>
      <c r="L116" s="27"/>
      <c r="N116" s="27"/>
      <c r="O116" s="27"/>
      <c r="P116" s="27"/>
      <c r="Q116" s="27"/>
      <c r="R116" s="27"/>
      <c r="S116" s="27"/>
      <c r="W116" s="27"/>
      <c r="X116" s="27"/>
      <c r="AD116" s="27"/>
    </row>
    <row r="117" spans="1:36" x14ac:dyDescent="0.25">
      <c r="E117" s="27"/>
      <c r="K117" s="27"/>
      <c r="L117" s="27"/>
      <c r="N117" s="27"/>
      <c r="O117" s="27"/>
      <c r="P117" s="27"/>
      <c r="Q117" s="27"/>
      <c r="R117" s="27"/>
      <c r="S117" s="27"/>
      <c r="W117" s="27"/>
      <c r="X117" s="27"/>
      <c r="AD117" s="27"/>
    </row>
    <row r="118" spans="1:36" x14ac:dyDescent="0.25">
      <c r="E118" s="27"/>
      <c r="K118" s="27"/>
      <c r="L118" s="27"/>
      <c r="N118" s="27"/>
      <c r="O118" s="27"/>
      <c r="P118" s="27"/>
      <c r="Q118" s="27"/>
      <c r="R118" s="27"/>
      <c r="S118" s="27"/>
      <c r="W118" s="27"/>
      <c r="X118" s="27"/>
      <c r="AD118" s="27"/>
    </row>
    <row r="119" spans="1:36" x14ac:dyDescent="0.25">
      <c r="E119" s="27"/>
      <c r="K119" s="27"/>
      <c r="L119" s="27"/>
      <c r="N119" s="27"/>
      <c r="O119" s="27"/>
      <c r="P119" s="27"/>
      <c r="Q119" s="27"/>
      <c r="R119" s="27"/>
      <c r="S119" s="27"/>
      <c r="W119" s="27"/>
      <c r="X119" s="27"/>
      <c r="AD119" s="27"/>
    </row>
    <row r="120" spans="1:36" x14ac:dyDescent="0.25">
      <c r="E120" s="27"/>
      <c r="K120" s="27"/>
      <c r="L120" s="27"/>
      <c r="N120" s="27"/>
      <c r="O120" s="27"/>
      <c r="P120" s="27"/>
      <c r="Q120" s="27"/>
      <c r="R120" s="27"/>
      <c r="S120" s="27"/>
      <c r="W120" s="27"/>
      <c r="X120" s="27"/>
      <c r="AD120" s="27"/>
    </row>
    <row r="121" spans="1:36" x14ac:dyDescent="0.25">
      <c r="E121" s="27"/>
      <c r="K121" s="27"/>
      <c r="L121" s="27"/>
      <c r="N121" s="27"/>
      <c r="O121" s="27"/>
      <c r="P121" s="27"/>
      <c r="Q121" s="27"/>
      <c r="R121" s="27"/>
      <c r="S121" s="27"/>
      <c r="W121" s="27"/>
      <c r="X121" s="27"/>
      <c r="AD121" s="27"/>
    </row>
    <row r="122" spans="1:36" x14ac:dyDescent="0.25">
      <c r="E122" s="27"/>
      <c r="K122" s="27"/>
      <c r="L122" s="27"/>
      <c r="N122" s="27"/>
      <c r="O122" s="27"/>
      <c r="P122" s="27"/>
      <c r="Q122" s="27"/>
      <c r="R122" s="27"/>
      <c r="S122" s="27"/>
      <c r="W122" s="27"/>
      <c r="X122" s="27"/>
      <c r="AD122" s="27"/>
    </row>
    <row r="123" spans="1:36" x14ac:dyDescent="0.25">
      <c r="E123" s="27"/>
      <c r="K123" s="27"/>
      <c r="L123" s="27"/>
      <c r="N123" s="27"/>
      <c r="O123" s="27"/>
      <c r="P123" s="27"/>
      <c r="Q123" s="27"/>
      <c r="R123" s="27"/>
      <c r="S123" s="27"/>
      <c r="W123" s="27"/>
      <c r="X123" s="27"/>
      <c r="AD123" s="27"/>
    </row>
    <row r="124" spans="1:36" x14ac:dyDescent="0.25">
      <c r="E124" s="27"/>
      <c r="K124" s="27"/>
      <c r="L124" s="27"/>
      <c r="N124" s="27"/>
      <c r="O124" s="27"/>
      <c r="P124" s="27"/>
      <c r="Q124" s="27"/>
      <c r="R124" s="27"/>
      <c r="S124" s="27"/>
      <c r="W124" s="27"/>
      <c r="X124" s="27"/>
      <c r="AD124" s="27"/>
    </row>
    <row r="125" spans="1:36" x14ac:dyDescent="0.25">
      <c r="E125" s="27"/>
      <c r="K125" s="27"/>
      <c r="L125" s="27"/>
      <c r="N125" s="27"/>
      <c r="O125" s="27"/>
      <c r="P125" s="27"/>
      <c r="Q125" s="27"/>
      <c r="R125" s="27"/>
      <c r="S125" s="27"/>
      <c r="W125" s="27"/>
      <c r="X125" s="27"/>
      <c r="AD125" s="27"/>
    </row>
    <row r="126" spans="1:36" x14ac:dyDescent="0.25">
      <c r="E126" s="27"/>
      <c r="K126" s="27"/>
      <c r="L126" s="27"/>
      <c r="N126" s="27"/>
      <c r="O126" s="27"/>
      <c r="P126" s="27"/>
      <c r="Q126" s="27"/>
      <c r="R126" s="27"/>
      <c r="S126" s="27"/>
      <c r="W126" s="27"/>
      <c r="X126" s="27"/>
      <c r="AD126" s="27"/>
    </row>
    <row r="127" spans="1:36" x14ac:dyDescent="0.25">
      <c r="E127" s="27"/>
      <c r="K127" s="27"/>
      <c r="L127" s="27"/>
      <c r="N127" s="27"/>
      <c r="O127" s="27"/>
      <c r="P127" s="27"/>
      <c r="Q127" s="27"/>
      <c r="R127" s="27"/>
      <c r="S127" s="27"/>
      <c r="W127" s="27"/>
      <c r="X127" s="27"/>
      <c r="AD127" s="27"/>
    </row>
    <row r="128" spans="1:36" x14ac:dyDescent="0.25">
      <c r="E128" s="27"/>
      <c r="K128" s="27"/>
      <c r="L128" s="27"/>
      <c r="N128" s="27"/>
      <c r="O128" s="27"/>
      <c r="P128" s="27"/>
      <c r="Q128" s="27"/>
      <c r="R128" s="27"/>
      <c r="S128" s="27"/>
      <c r="W128" s="27"/>
      <c r="X128" s="27"/>
      <c r="AD128" s="27"/>
    </row>
    <row r="129" spans="5:30" x14ac:dyDescent="0.25">
      <c r="E129" s="27"/>
      <c r="K129" s="27"/>
      <c r="L129" s="27"/>
      <c r="N129" s="27"/>
      <c r="O129" s="27"/>
      <c r="P129" s="27"/>
      <c r="Q129" s="27"/>
      <c r="R129" s="27"/>
      <c r="S129" s="27"/>
      <c r="W129" s="27"/>
      <c r="X129" s="27"/>
      <c r="AD129" s="27"/>
    </row>
    <row r="130" spans="5:30" x14ac:dyDescent="0.25">
      <c r="E130" s="27"/>
      <c r="K130" s="27"/>
      <c r="L130" s="27"/>
      <c r="N130" s="27"/>
      <c r="O130" s="27"/>
      <c r="P130" s="27"/>
      <c r="Q130" s="27"/>
      <c r="R130" s="27"/>
      <c r="S130" s="27"/>
      <c r="W130" s="27"/>
      <c r="X130" s="27"/>
      <c r="AD130" s="27"/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37"/>
  <sheetViews>
    <sheetView zoomScaleNormal="100" workbookViewId="0"/>
  </sheetViews>
  <sheetFormatPr baseColWidth="10" defaultRowHeight="15" x14ac:dyDescent="0.25"/>
  <cols>
    <col min="1" max="1" width="5.7109375" style="46" customWidth="1"/>
    <col min="2" max="4" width="5.7109375" style="27" customWidth="1"/>
    <col min="5" max="5" width="5.7109375" style="17" customWidth="1"/>
    <col min="6" max="11" width="5.7109375" style="27" customWidth="1"/>
    <col min="12" max="17" width="5.7109375" style="69" customWidth="1"/>
    <col min="18" max="18" width="5.7109375" style="50" customWidth="1"/>
    <col min="19" max="19" width="5.7109375" style="69" customWidth="1"/>
    <col min="20" max="22" width="5.7109375" style="27" customWidth="1"/>
    <col min="23" max="23" width="5.7109375" style="69" customWidth="1"/>
    <col min="24" max="35" width="5.7109375" style="27" customWidth="1"/>
    <col min="36" max="36" width="8.5703125" style="27" customWidth="1"/>
    <col min="37" max="37" width="5.7109375" style="73" customWidth="1"/>
    <col min="38" max="38" width="13.7109375" style="27" customWidth="1"/>
    <col min="39" max="39" width="5.7109375" style="46" customWidth="1"/>
    <col min="40" max="40" width="6" style="27" customWidth="1"/>
    <col min="41" max="41" width="7" style="27" customWidth="1"/>
    <col min="42" max="42" width="7.42578125" style="27" customWidth="1"/>
    <col min="43" max="43" width="6.85546875" style="27" customWidth="1"/>
    <col min="44" max="44" width="14.85546875" style="27" customWidth="1"/>
    <col min="45" max="16384" width="11.42578125" style="27"/>
  </cols>
  <sheetData>
    <row r="1" spans="1:45" x14ac:dyDescent="0.25">
      <c r="A1" s="44"/>
      <c r="B1" s="26" t="s">
        <v>0</v>
      </c>
      <c r="C1" s="26" t="s">
        <v>1</v>
      </c>
      <c r="D1" s="26" t="s">
        <v>2</v>
      </c>
      <c r="E1" s="26" t="s">
        <v>13</v>
      </c>
      <c r="F1" s="26" t="s">
        <v>12</v>
      </c>
      <c r="G1" s="26" t="s">
        <v>147</v>
      </c>
      <c r="H1" s="26" t="s">
        <v>145</v>
      </c>
      <c r="I1" s="56" t="s">
        <v>95</v>
      </c>
      <c r="J1" s="26" t="s">
        <v>18</v>
      </c>
      <c r="K1" s="26" t="s">
        <v>19</v>
      </c>
      <c r="L1" s="26" t="s">
        <v>143</v>
      </c>
      <c r="M1" s="26" t="s">
        <v>33</v>
      </c>
      <c r="N1" s="56" t="s">
        <v>5</v>
      </c>
      <c r="O1" s="56" t="s">
        <v>94</v>
      </c>
      <c r="P1" s="26" t="s">
        <v>3</v>
      </c>
      <c r="Q1" s="26" t="s">
        <v>114</v>
      </c>
      <c r="R1" s="56" t="s">
        <v>97</v>
      </c>
      <c r="S1" s="26" t="s">
        <v>21</v>
      </c>
      <c r="T1" s="26" t="s">
        <v>22</v>
      </c>
      <c r="U1" s="26" t="s">
        <v>14</v>
      </c>
      <c r="V1" s="26" t="s">
        <v>24</v>
      </c>
      <c r="W1" s="26" t="s">
        <v>23</v>
      </c>
      <c r="X1" s="26" t="s">
        <v>20</v>
      </c>
      <c r="Y1" s="26" t="s">
        <v>27</v>
      </c>
      <c r="Z1" s="56" t="s">
        <v>99</v>
      </c>
      <c r="AA1" s="56" t="s">
        <v>93</v>
      </c>
      <c r="AB1" s="26" t="s">
        <v>30</v>
      </c>
      <c r="AC1" s="26" t="s">
        <v>149</v>
      </c>
      <c r="AD1" s="12" t="s">
        <v>34</v>
      </c>
      <c r="AE1" s="67" t="s">
        <v>42</v>
      </c>
      <c r="AF1" s="45"/>
      <c r="AK1" s="27"/>
    </row>
    <row r="2" spans="1:45" x14ac:dyDescent="0.25">
      <c r="A2" s="199">
        <v>1</v>
      </c>
      <c r="B2" s="27">
        <v>10</v>
      </c>
      <c r="C2" s="27">
        <v>9</v>
      </c>
      <c r="D2" s="27">
        <v>8</v>
      </c>
      <c r="E2" s="69"/>
      <c r="F2" s="69"/>
      <c r="G2" s="69"/>
      <c r="I2" s="96">
        <f>AVERAGE(B2:H2)</f>
        <v>9</v>
      </c>
      <c r="J2" s="27">
        <v>8</v>
      </c>
      <c r="K2" s="27">
        <v>9</v>
      </c>
      <c r="L2" s="27"/>
      <c r="M2" s="27"/>
      <c r="N2" s="104">
        <f t="shared" ref="N2:N33" si="0">AVERAGE(J2:M2)</f>
        <v>8.5</v>
      </c>
      <c r="O2" s="103">
        <f t="shared" ref="O2:O33" si="1">AVERAGE(I2,N2)</f>
        <v>8.75</v>
      </c>
      <c r="P2" s="69">
        <v>8</v>
      </c>
      <c r="R2" s="96">
        <f>AVERAGE(P2:Q2)</f>
        <v>8</v>
      </c>
      <c r="S2" s="69">
        <v>5</v>
      </c>
      <c r="T2" s="69"/>
      <c r="U2" s="69"/>
      <c r="V2" s="69"/>
      <c r="W2" s="69">
        <v>8</v>
      </c>
      <c r="X2" s="69">
        <v>7</v>
      </c>
      <c r="Z2" s="96">
        <f t="shared" ref="Z2:Z33" si="2">AVERAGE(S2:Y2)</f>
        <v>6.666666666666667</v>
      </c>
      <c r="AA2" s="95">
        <f t="shared" ref="AA2:AA33" si="3">AVERAGE(R2,Z2)</f>
        <v>7.3333333333333339</v>
      </c>
      <c r="AD2" s="30">
        <v>9</v>
      </c>
      <c r="AE2" s="105">
        <f t="shared" ref="AE2:AE33" si="4">AVERAGE(O2,AA2,AB2:AD2)</f>
        <v>8.3611111111111125</v>
      </c>
      <c r="AF2" s="199">
        <v>1</v>
      </c>
      <c r="AH2" s="19" t="s">
        <v>51</v>
      </c>
      <c r="AI2" s="31"/>
      <c r="AJ2" s="31"/>
      <c r="AK2" s="31"/>
      <c r="AL2" s="32"/>
    </row>
    <row r="3" spans="1:45" x14ac:dyDescent="0.25">
      <c r="A3" s="199">
        <f>A2+1</f>
        <v>2</v>
      </c>
      <c r="B3" s="27">
        <v>10</v>
      </c>
      <c r="C3" s="27">
        <v>10</v>
      </c>
      <c r="D3" s="27">
        <v>10</v>
      </c>
      <c r="E3" s="69"/>
      <c r="F3" s="69"/>
      <c r="G3" s="69"/>
      <c r="I3" s="96">
        <f t="shared" ref="I3:I66" si="5">AVERAGE(B3:H3)</f>
        <v>10</v>
      </c>
      <c r="J3" s="27">
        <v>9</v>
      </c>
      <c r="K3" s="27">
        <v>9</v>
      </c>
      <c r="L3" s="27"/>
      <c r="M3" s="27"/>
      <c r="N3" s="104">
        <f t="shared" si="0"/>
        <v>9</v>
      </c>
      <c r="O3" s="103">
        <f t="shared" si="1"/>
        <v>9.5</v>
      </c>
      <c r="P3" s="69">
        <v>9</v>
      </c>
      <c r="R3" s="96">
        <f t="shared" ref="R3:R65" si="6">AVERAGE(P3:Q3)</f>
        <v>9</v>
      </c>
      <c r="T3" s="69">
        <v>10</v>
      </c>
      <c r="U3" s="69">
        <v>9</v>
      </c>
      <c r="V3" s="69">
        <v>9</v>
      </c>
      <c r="X3" s="69"/>
      <c r="Z3" s="96">
        <f t="shared" si="2"/>
        <v>9.3333333333333339</v>
      </c>
      <c r="AA3" s="95">
        <f t="shared" si="3"/>
        <v>9.1666666666666679</v>
      </c>
      <c r="AD3" s="30">
        <v>10</v>
      </c>
      <c r="AE3" s="105">
        <f t="shared" si="4"/>
        <v>9.5555555555555554</v>
      </c>
      <c r="AF3" s="199">
        <f>AF2+1</f>
        <v>2</v>
      </c>
      <c r="AH3" s="34"/>
      <c r="AI3" s="30"/>
      <c r="AJ3" s="30"/>
      <c r="AK3" s="30"/>
      <c r="AL3" s="35"/>
    </row>
    <row r="4" spans="1:45" x14ac:dyDescent="0.25">
      <c r="A4" s="199">
        <f t="shared" ref="A4:A67" si="7">A3+1</f>
        <v>3</v>
      </c>
      <c r="B4" s="27">
        <v>10</v>
      </c>
      <c r="C4" s="27">
        <v>10</v>
      </c>
      <c r="D4" s="27">
        <v>10</v>
      </c>
      <c r="E4" s="69"/>
      <c r="F4" s="69"/>
      <c r="G4" s="69"/>
      <c r="I4" s="96">
        <f t="shared" si="5"/>
        <v>10</v>
      </c>
      <c r="J4" s="27">
        <v>10</v>
      </c>
      <c r="K4" s="27">
        <v>10</v>
      </c>
      <c r="L4" s="27"/>
      <c r="M4" s="27"/>
      <c r="N4" s="104">
        <f t="shared" si="0"/>
        <v>10</v>
      </c>
      <c r="O4" s="103">
        <f t="shared" si="1"/>
        <v>10</v>
      </c>
      <c r="P4" s="69">
        <v>9</v>
      </c>
      <c r="R4" s="96">
        <f t="shared" si="6"/>
        <v>9</v>
      </c>
      <c r="T4" s="69">
        <v>9</v>
      </c>
      <c r="U4" s="69">
        <v>10</v>
      </c>
      <c r="V4" s="69">
        <v>10</v>
      </c>
      <c r="X4" s="69"/>
      <c r="Z4" s="96">
        <f t="shared" si="2"/>
        <v>9.6666666666666661</v>
      </c>
      <c r="AA4" s="95">
        <f t="shared" si="3"/>
        <v>9.3333333333333321</v>
      </c>
      <c r="AD4" s="30">
        <v>10</v>
      </c>
      <c r="AE4" s="105">
        <f t="shared" si="4"/>
        <v>9.7777777777777768</v>
      </c>
      <c r="AF4" s="199">
        <f t="shared" ref="AF4:AF67" si="8">AF3+1</f>
        <v>3</v>
      </c>
      <c r="AH4" s="36"/>
      <c r="AI4" s="30" t="s">
        <v>38</v>
      </c>
      <c r="AJ4" s="30"/>
      <c r="AK4" s="30">
        <v>8</v>
      </c>
      <c r="AL4" s="35"/>
    </row>
    <row r="5" spans="1:45" x14ac:dyDescent="0.25">
      <c r="A5" s="199">
        <f t="shared" si="7"/>
        <v>4</v>
      </c>
      <c r="B5" s="43">
        <v>7</v>
      </c>
      <c r="C5" s="27">
        <v>8</v>
      </c>
      <c r="D5" s="27">
        <v>8</v>
      </c>
      <c r="E5" s="69"/>
      <c r="F5" s="69"/>
      <c r="G5" s="69"/>
      <c r="I5" s="96">
        <f t="shared" si="5"/>
        <v>7.666666666666667</v>
      </c>
      <c r="J5" s="27">
        <v>6</v>
      </c>
      <c r="K5" s="27">
        <v>6</v>
      </c>
      <c r="L5" s="27"/>
      <c r="M5" s="27"/>
      <c r="N5" s="104">
        <f t="shared" si="0"/>
        <v>6</v>
      </c>
      <c r="O5" s="103">
        <f t="shared" si="1"/>
        <v>6.8333333333333339</v>
      </c>
      <c r="P5" s="69">
        <v>5</v>
      </c>
      <c r="R5" s="96">
        <f t="shared" si="6"/>
        <v>5</v>
      </c>
      <c r="S5" s="69">
        <v>5</v>
      </c>
      <c r="T5" s="69">
        <v>5</v>
      </c>
      <c r="U5" s="69"/>
      <c r="V5" s="69"/>
      <c r="X5" s="69">
        <v>5</v>
      </c>
      <c r="Z5" s="96">
        <f t="shared" si="2"/>
        <v>5</v>
      </c>
      <c r="AA5" s="95">
        <f t="shared" si="3"/>
        <v>5</v>
      </c>
      <c r="AD5" s="43">
        <v>9</v>
      </c>
      <c r="AE5" s="105">
        <f t="shared" si="4"/>
        <v>6.9444444444444455</v>
      </c>
      <c r="AF5" s="199">
        <f t="shared" si="8"/>
        <v>4</v>
      </c>
      <c r="AH5" s="37"/>
      <c r="AI5" s="30" t="s">
        <v>35</v>
      </c>
      <c r="AJ5" s="30"/>
      <c r="AK5" s="30">
        <v>6</v>
      </c>
      <c r="AL5" s="35"/>
    </row>
    <row r="6" spans="1:45" x14ac:dyDescent="0.25">
      <c r="A6" s="198">
        <f t="shared" si="7"/>
        <v>5</v>
      </c>
      <c r="B6" s="43">
        <v>6</v>
      </c>
      <c r="C6" s="27">
        <v>5</v>
      </c>
      <c r="D6" s="27">
        <v>7</v>
      </c>
      <c r="E6" s="69"/>
      <c r="F6" s="69"/>
      <c r="G6" s="69"/>
      <c r="I6" s="96">
        <f t="shared" si="5"/>
        <v>6</v>
      </c>
      <c r="J6" s="27">
        <v>5</v>
      </c>
      <c r="K6" s="27">
        <v>5</v>
      </c>
      <c r="L6" s="27"/>
      <c r="M6" s="27"/>
      <c r="N6" s="104">
        <f t="shared" si="0"/>
        <v>5</v>
      </c>
      <c r="O6" s="103">
        <f t="shared" si="1"/>
        <v>5.5</v>
      </c>
      <c r="P6" s="69">
        <v>7</v>
      </c>
      <c r="R6" s="96">
        <f t="shared" si="6"/>
        <v>7</v>
      </c>
      <c r="S6" s="69">
        <v>5</v>
      </c>
      <c r="T6" s="69"/>
      <c r="U6" s="69"/>
      <c r="V6" s="69"/>
      <c r="W6" s="69">
        <v>6</v>
      </c>
      <c r="X6" s="69">
        <v>6</v>
      </c>
      <c r="Z6" s="96">
        <f t="shared" si="2"/>
        <v>5.666666666666667</v>
      </c>
      <c r="AA6" s="95">
        <f t="shared" si="3"/>
        <v>6.3333333333333339</v>
      </c>
      <c r="AD6" s="43">
        <v>7</v>
      </c>
      <c r="AE6" s="105">
        <f t="shared" si="4"/>
        <v>6.2777777777777786</v>
      </c>
      <c r="AF6" s="198">
        <f t="shared" si="8"/>
        <v>5</v>
      </c>
      <c r="AH6" s="38"/>
      <c r="AI6" s="30" t="s">
        <v>36</v>
      </c>
      <c r="AJ6" s="30"/>
      <c r="AK6" s="30">
        <v>58</v>
      </c>
      <c r="AL6" s="35"/>
    </row>
    <row r="7" spans="1:45" x14ac:dyDescent="0.25">
      <c r="A7" s="199">
        <f t="shared" si="7"/>
        <v>6</v>
      </c>
      <c r="B7" s="43">
        <v>9</v>
      </c>
      <c r="C7" s="27">
        <v>9</v>
      </c>
      <c r="D7" s="27">
        <v>8</v>
      </c>
      <c r="E7" s="69"/>
      <c r="F7" s="69"/>
      <c r="G7" s="69"/>
      <c r="I7" s="96">
        <f t="shared" si="5"/>
        <v>8.6666666666666661</v>
      </c>
      <c r="J7" s="27">
        <v>8</v>
      </c>
      <c r="K7" s="27">
        <v>9</v>
      </c>
      <c r="L7" s="27"/>
      <c r="M7" s="27"/>
      <c r="N7" s="104">
        <f t="shared" si="0"/>
        <v>8.5</v>
      </c>
      <c r="O7" s="103">
        <f t="shared" si="1"/>
        <v>8.5833333333333321</v>
      </c>
      <c r="P7" s="69">
        <v>8</v>
      </c>
      <c r="R7" s="96">
        <f t="shared" si="6"/>
        <v>8</v>
      </c>
      <c r="T7" s="69">
        <v>8</v>
      </c>
      <c r="U7" s="69">
        <v>8</v>
      </c>
      <c r="V7" s="69">
        <v>8</v>
      </c>
      <c r="X7" s="69"/>
      <c r="Z7" s="96">
        <f t="shared" si="2"/>
        <v>8</v>
      </c>
      <c r="AA7" s="95">
        <f t="shared" si="3"/>
        <v>8</v>
      </c>
      <c r="AD7" s="43">
        <v>10</v>
      </c>
      <c r="AE7" s="105">
        <f t="shared" si="4"/>
        <v>8.8611111111111107</v>
      </c>
      <c r="AF7" s="199">
        <f t="shared" si="8"/>
        <v>6</v>
      </c>
      <c r="AH7" s="39"/>
      <c r="AI7" s="30" t="s">
        <v>37</v>
      </c>
      <c r="AJ7" s="30"/>
      <c r="AK7" s="43">
        <v>40</v>
      </c>
      <c r="AL7" s="35"/>
    </row>
    <row r="8" spans="1:45" x14ac:dyDescent="0.25">
      <c r="A8" s="198">
        <f t="shared" si="7"/>
        <v>7</v>
      </c>
      <c r="B8" s="43">
        <v>8</v>
      </c>
      <c r="C8" s="27">
        <v>8</v>
      </c>
      <c r="D8" s="27">
        <v>7</v>
      </c>
      <c r="E8" s="69"/>
      <c r="F8" s="69"/>
      <c r="G8" s="69"/>
      <c r="I8" s="96">
        <f t="shared" si="5"/>
        <v>7.666666666666667</v>
      </c>
      <c r="J8" s="27">
        <v>6</v>
      </c>
      <c r="K8" s="27">
        <v>7</v>
      </c>
      <c r="L8" s="27"/>
      <c r="M8" s="27"/>
      <c r="N8" s="104">
        <f t="shared" si="0"/>
        <v>6.5</v>
      </c>
      <c r="O8" s="103">
        <f t="shared" si="1"/>
        <v>7.0833333333333339</v>
      </c>
      <c r="P8" s="69">
        <v>5</v>
      </c>
      <c r="R8" s="96">
        <f t="shared" si="6"/>
        <v>5</v>
      </c>
      <c r="S8" s="69">
        <v>5</v>
      </c>
      <c r="T8" s="69">
        <v>5</v>
      </c>
      <c r="U8" s="69"/>
      <c r="V8" s="69"/>
      <c r="X8" s="69">
        <v>6</v>
      </c>
      <c r="Z8" s="96">
        <f t="shared" si="2"/>
        <v>5.333333333333333</v>
      </c>
      <c r="AA8" s="95">
        <f t="shared" si="3"/>
        <v>5.1666666666666661</v>
      </c>
      <c r="AD8" s="43">
        <v>9</v>
      </c>
      <c r="AE8" s="105">
        <f t="shared" si="4"/>
        <v>7.083333333333333</v>
      </c>
      <c r="AF8" s="198">
        <f t="shared" si="8"/>
        <v>7</v>
      </c>
      <c r="AH8" s="34"/>
      <c r="AI8" s="30"/>
      <c r="AJ8" s="30"/>
      <c r="AK8" s="18">
        <f>SUM(AK4:AK7)</f>
        <v>112</v>
      </c>
      <c r="AL8" s="35"/>
    </row>
    <row r="9" spans="1:45" x14ac:dyDescent="0.25">
      <c r="A9" s="199">
        <f t="shared" si="7"/>
        <v>8</v>
      </c>
      <c r="B9" s="43">
        <v>6</v>
      </c>
      <c r="C9" s="27">
        <v>6</v>
      </c>
      <c r="D9" s="27">
        <v>7</v>
      </c>
      <c r="E9" s="69"/>
      <c r="F9" s="69"/>
      <c r="G9" s="69"/>
      <c r="I9" s="96">
        <f t="shared" si="5"/>
        <v>6.333333333333333</v>
      </c>
      <c r="J9" s="27">
        <v>6</v>
      </c>
      <c r="K9" s="27">
        <v>6</v>
      </c>
      <c r="L9" s="27"/>
      <c r="M9" s="27"/>
      <c r="N9" s="104">
        <f t="shared" si="0"/>
        <v>6</v>
      </c>
      <c r="O9" s="103">
        <f t="shared" si="1"/>
        <v>6.1666666666666661</v>
      </c>
      <c r="P9" s="69">
        <v>5</v>
      </c>
      <c r="R9" s="96">
        <f t="shared" si="6"/>
        <v>5</v>
      </c>
      <c r="S9" s="69">
        <v>5</v>
      </c>
      <c r="T9" s="69"/>
      <c r="U9" s="69"/>
      <c r="V9" s="69"/>
      <c r="W9" s="69">
        <v>5</v>
      </c>
      <c r="X9" s="69">
        <v>5</v>
      </c>
      <c r="Z9" s="96">
        <f t="shared" si="2"/>
        <v>5</v>
      </c>
      <c r="AA9" s="95">
        <f t="shared" si="3"/>
        <v>5</v>
      </c>
      <c r="AD9" s="43">
        <v>8</v>
      </c>
      <c r="AE9" s="105">
        <f t="shared" si="4"/>
        <v>6.3888888888888884</v>
      </c>
      <c r="AF9" s="199">
        <f t="shared" si="8"/>
        <v>8</v>
      </c>
      <c r="AH9" s="34"/>
      <c r="AI9" s="30"/>
      <c r="AJ9" s="30"/>
      <c r="AK9" s="30"/>
      <c r="AL9" s="35"/>
    </row>
    <row r="10" spans="1:45" x14ac:dyDescent="0.25">
      <c r="A10" s="198">
        <f t="shared" si="7"/>
        <v>9</v>
      </c>
      <c r="B10" s="43">
        <v>5</v>
      </c>
      <c r="C10" s="27">
        <v>5</v>
      </c>
      <c r="D10" s="27">
        <v>8</v>
      </c>
      <c r="E10" s="69"/>
      <c r="F10" s="69"/>
      <c r="G10" s="69"/>
      <c r="I10" s="96">
        <f t="shared" si="5"/>
        <v>6</v>
      </c>
      <c r="J10" s="27">
        <v>6</v>
      </c>
      <c r="K10" s="27">
        <v>6</v>
      </c>
      <c r="L10" s="27"/>
      <c r="M10" s="27"/>
      <c r="N10" s="104">
        <f t="shared" si="0"/>
        <v>6</v>
      </c>
      <c r="O10" s="103">
        <f t="shared" si="1"/>
        <v>6</v>
      </c>
      <c r="P10" s="69">
        <v>7</v>
      </c>
      <c r="R10" s="96">
        <f t="shared" si="6"/>
        <v>7</v>
      </c>
      <c r="S10" s="69">
        <v>5</v>
      </c>
      <c r="T10" s="69">
        <v>6</v>
      </c>
      <c r="U10" s="69"/>
      <c r="V10" s="69"/>
      <c r="X10" s="69"/>
      <c r="Z10" s="96">
        <f t="shared" si="2"/>
        <v>5.5</v>
      </c>
      <c r="AA10" s="95">
        <f t="shared" si="3"/>
        <v>6.25</v>
      </c>
      <c r="AD10" s="43">
        <v>7</v>
      </c>
      <c r="AE10" s="105">
        <f t="shared" si="4"/>
        <v>6.416666666666667</v>
      </c>
      <c r="AF10" s="198">
        <f t="shared" si="8"/>
        <v>9</v>
      </c>
      <c r="AH10" s="40"/>
      <c r="AI10" s="30" t="s">
        <v>39</v>
      </c>
      <c r="AJ10" s="30"/>
      <c r="AK10" s="30"/>
      <c r="AL10" s="35"/>
      <c r="AM10" s="43"/>
    </row>
    <row r="11" spans="1:45" x14ac:dyDescent="0.25">
      <c r="A11" s="192">
        <f t="shared" si="7"/>
        <v>10</v>
      </c>
      <c r="B11" s="43">
        <v>7</v>
      </c>
      <c r="C11" s="27">
        <v>6</v>
      </c>
      <c r="D11" s="27">
        <v>6</v>
      </c>
      <c r="E11" s="69"/>
      <c r="F11" s="69"/>
      <c r="G11" s="69"/>
      <c r="I11" s="96">
        <f t="shared" si="5"/>
        <v>6.333333333333333</v>
      </c>
      <c r="J11" s="27">
        <v>6</v>
      </c>
      <c r="K11" s="27">
        <v>7</v>
      </c>
      <c r="L11" s="27"/>
      <c r="M11" s="27"/>
      <c r="N11" s="104">
        <f t="shared" si="0"/>
        <v>6.5</v>
      </c>
      <c r="O11" s="103">
        <f t="shared" si="1"/>
        <v>6.4166666666666661</v>
      </c>
      <c r="P11" s="69">
        <v>5</v>
      </c>
      <c r="R11" s="96">
        <f t="shared" si="6"/>
        <v>5</v>
      </c>
      <c r="T11" s="69">
        <v>5</v>
      </c>
      <c r="U11" s="69">
        <v>6</v>
      </c>
      <c r="V11" s="69">
        <v>7</v>
      </c>
      <c r="X11" s="69"/>
      <c r="Z11" s="96">
        <f t="shared" si="2"/>
        <v>6</v>
      </c>
      <c r="AA11" s="95">
        <f t="shared" si="3"/>
        <v>5.5</v>
      </c>
      <c r="AD11" s="43">
        <v>9</v>
      </c>
      <c r="AE11" s="105">
        <f t="shared" si="4"/>
        <v>6.9722222222222214</v>
      </c>
      <c r="AF11" s="192">
        <f t="shared" si="8"/>
        <v>10</v>
      </c>
      <c r="AH11" s="102" t="s">
        <v>113</v>
      </c>
      <c r="AI11" s="30" t="s">
        <v>40</v>
      </c>
      <c r="AJ11" s="30"/>
      <c r="AK11" s="30"/>
      <c r="AL11" s="35"/>
    </row>
    <row r="12" spans="1:45" x14ac:dyDescent="0.25">
      <c r="A12" s="198">
        <f t="shared" si="7"/>
        <v>11</v>
      </c>
      <c r="B12" s="43">
        <v>7</v>
      </c>
      <c r="C12" s="27">
        <v>6</v>
      </c>
      <c r="D12" s="27">
        <v>7</v>
      </c>
      <c r="E12" s="69"/>
      <c r="F12" s="69"/>
      <c r="G12" s="69"/>
      <c r="I12" s="96">
        <f t="shared" si="5"/>
        <v>6.666666666666667</v>
      </c>
      <c r="J12" s="27">
        <v>7</v>
      </c>
      <c r="K12" s="27">
        <v>7</v>
      </c>
      <c r="L12" s="27"/>
      <c r="M12" s="27"/>
      <c r="N12" s="104">
        <f t="shared" si="0"/>
        <v>7</v>
      </c>
      <c r="O12" s="103">
        <f t="shared" si="1"/>
        <v>6.8333333333333339</v>
      </c>
      <c r="P12" s="69">
        <v>7</v>
      </c>
      <c r="R12" s="96">
        <f t="shared" si="6"/>
        <v>7</v>
      </c>
      <c r="S12" s="69">
        <v>7</v>
      </c>
      <c r="T12" s="69"/>
      <c r="U12" s="69"/>
      <c r="V12" s="69"/>
      <c r="W12" s="69">
        <v>10</v>
      </c>
      <c r="X12" s="69"/>
      <c r="Z12" s="96">
        <f t="shared" si="2"/>
        <v>8.5</v>
      </c>
      <c r="AA12" s="95">
        <f t="shared" si="3"/>
        <v>7.75</v>
      </c>
      <c r="AD12" s="43">
        <v>9</v>
      </c>
      <c r="AE12" s="105">
        <f t="shared" si="4"/>
        <v>7.8611111111111116</v>
      </c>
      <c r="AF12" s="198">
        <f t="shared" si="8"/>
        <v>11</v>
      </c>
      <c r="AH12" s="34"/>
      <c r="AI12" s="30"/>
      <c r="AJ12" s="30"/>
      <c r="AK12" s="30"/>
      <c r="AL12" s="35"/>
    </row>
    <row r="13" spans="1:45" x14ac:dyDescent="0.25">
      <c r="A13" s="198">
        <f t="shared" si="7"/>
        <v>12</v>
      </c>
      <c r="B13" s="43">
        <v>8</v>
      </c>
      <c r="C13" s="27">
        <v>7</v>
      </c>
      <c r="D13" s="27">
        <v>9</v>
      </c>
      <c r="E13" s="69"/>
      <c r="F13" s="69"/>
      <c r="G13" s="69"/>
      <c r="I13" s="96">
        <f t="shared" si="5"/>
        <v>8</v>
      </c>
      <c r="J13" s="27">
        <v>5</v>
      </c>
      <c r="K13" s="27">
        <v>7</v>
      </c>
      <c r="L13" s="27"/>
      <c r="M13" s="27"/>
      <c r="N13" s="104">
        <f t="shared" si="0"/>
        <v>6</v>
      </c>
      <c r="O13" s="103">
        <f t="shared" si="1"/>
        <v>7</v>
      </c>
      <c r="P13" s="69">
        <v>7</v>
      </c>
      <c r="R13" s="96">
        <f t="shared" si="6"/>
        <v>7</v>
      </c>
      <c r="S13" s="69">
        <v>8</v>
      </c>
      <c r="T13" s="69">
        <v>7</v>
      </c>
      <c r="U13" s="69">
        <v>7</v>
      </c>
      <c r="V13" s="69"/>
      <c r="X13" s="69"/>
      <c r="Z13" s="96">
        <f t="shared" si="2"/>
        <v>7.333333333333333</v>
      </c>
      <c r="AA13" s="95">
        <f t="shared" si="3"/>
        <v>7.1666666666666661</v>
      </c>
      <c r="AD13" s="43">
        <v>10</v>
      </c>
      <c r="AE13" s="105">
        <f t="shared" si="4"/>
        <v>8.0555555555555554</v>
      </c>
      <c r="AF13" s="198">
        <f t="shared" si="8"/>
        <v>12</v>
      </c>
      <c r="AH13" s="60" t="s">
        <v>0</v>
      </c>
      <c r="AI13" s="5" t="s">
        <v>43</v>
      </c>
      <c r="AJ13" s="5"/>
      <c r="AK13" s="5"/>
      <c r="AL13" s="3"/>
      <c r="AS13" s="30"/>
    </row>
    <row r="14" spans="1:45" x14ac:dyDescent="0.25">
      <c r="A14" s="198">
        <f t="shared" si="7"/>
        <v>13</v>
      </c>
      <c r="B14" s="43">
        <v>9</v>
      </c>
      <c r="C14" s="27">
        <v>9</v>
      </c>
      <c r="D14" s="27">
        <v>9</v>
      </c>
      <c r="E14" s="69"/>
      <c r="F14" s="69"/>
      <c r="G14" s="69"/>
      <c r="I14" s="96">
        <f t="shared" si="5"/>
        <v>9</v>
      </c>
      <c r="J14" s="27">
        <v>8</v>
      </c>
      <c r="K14" s="27">
        <v>10</v>
      </c>
      <c r="L14" s="27"/>
      <c r="M14" s="27"/>
      <c r="N14" s="104">
        <f t="shared" si="0"/>
        <v>9</v>
      </c>
      <c r="O14" s="103">
        <f t="shared" si="1"/>
        <v>9</v>
      </c>
      <c r="P14" s="69">
        <v>8</v>
      </c>
      <c r="R14" s="96">
        <f t="shared" si="6"/>
        <v>8</v>
      </c>
      <c r="S14" s="69">
        <v>7</v>
      </c>
      <c r="T14" s="69">
        <v>8</v>
      </c>
      <c r="U14" s="69">
        <v>8</v>
      </c>
      <c r="V14" s="69"/>
      <c r="X14" s="69"/>
      <c r="Z14" s="96">
        <f t="shared" si="2"/>
        <v>7.666666666666667</v>
      </c>
      <c r="AA14" s="95">
        <f t="shared" si="3"/>
        <v>7.8333333333333339</v>
      </c>
      <c r="AD14" s="43">
        <v>10</v>
      </c>
      <c r="AE14" s="105">
        <f t="shared" si="4"/>
        <v>8.9444444444444446</v>
      </c>
      <c r="AF14" s="198">
        <f t="shared" si="8"/>
        <v>13</v>
      </c>
      <c r="AH14" s="60" t="s">
        <v>1</v>
      </c>
      <c r="AI14" s="5" t="s">
        <v>44</v>
      </c>
      <c r="AJ14" s="5"/>
      <c r="AK14" s="5"/>
      <c r="AL14" s="3"/>
    </row>
    <row r="15" spans="1:45" x14ac:dyDescent="0.25">
      <c r="A15" s="192">
        <f t="shared" si="7"/>
        <v>14</v>
      </c>
      <c r="B15" s="43">
        <v>8</v>
      </c>
      <c r="C15" s="27">
        <v>7</v>
      </c>
      <c r="D15" s="27">
        <v>7</v>
      </c>
      <c r="E15" s="69"/>
      <c r="F15" s="69"/>
      <c r="G15" s="69"/>
      <c r="I15" s="96">
        <f t="shared" si="5"/>
        <v>7.333333333333333</v>
      </c>
      <c r="J15" s="27">
        <v>8</v>
      </c>
      <c r="K15" s="27">
        <v>7</v>
      </c>
      <c r="L15" s="27"/>
      <c r="M15" s="27"/>
      <c r="N15" s="104">
        <f t="shared" si="0"/>
        <v>7.5</v>
      </c>
      <c r="O15" s="103">
        <f t="shared" si="1"/>
        <v>7.4166666666666661</v>
      </c>
      <c r="P15" s="69">
        <v>9</v>
      </c>
      <c r="R15" s="96">
        <f t="shared" si="6"/>
        <v>9</v>
      </c>
      <c r="S15" s="69">
        <v>9</v>
      </c>
      <c r="T15" s="69"/>
      <c r="U15" s="69"/>
      <c r="V15" s="69"/>
      <c r="W15" s="69">
        <v>10</v>
      </c>
      <c r="X15" s="69">
        <v>9</v>
      </c>
      <c r="Z15" s="96">
        <f t="shared" si="2"/>
        <v>9.3333333333333339</v>
      </c>
      <c r="AA15" s="95">
        <f t="shared" si="3"/>
        <v>9.1666666666666679</v>
      </c>
      <c r="AD15" s="43">
        <v>10</v>
      </c>
      <c r="AE15" s="105">
        <f t="shared" si="4"/>
        <v>8.8611111111111125</v>
      </c>
      <c r="AF15" s="192">
        <f t="shared" si="8"/>
        <v>14</v>
      </c>
      <c r="AH15" s="60" t="s">
        <v>2</v>
      </c>
      <c r="AI15" s="5" t="s">
        <v>52</v>
      </c>
      <c r="AJ15" s="5"/>
      <c r="AK15" s="5"/>
      <c r="AL15" s="3"/>
    </row>
    <row r="16" spans="1:45" x14ac:dyDescent="0.25">
      <c r="A16" s="199">
        <f t="shared" si="7"/>
        <v>15</v>
      </c>
      <c r="B16" s="43">
        <v>5</v>
      </c>
      <c r="C16" s="27">
        <v>6</v>
      </c>
      <c r="D16" s="27">
        <v>6</v>
      </c>
      <c r="E16" s="69"/>
      <c r="F16" s="69"/>
      <c r="G16" s="69"/>
      <c r="I16" s="96">
        <f t="shared" si="5"/>
        <v>5.666666666666667</v>
      </c>
      <c r="J16" s="27">
        <v>6</v>
      </c>
      <c r="K16" s="27">
        <v>5</v>
      </c>
      <c r="L16" s="27"/>
      <c r="M16" s="27"/>
      <c r="N16" s="104">
        <f t="shared" si="0"/>
        <v>5.5</v>
      </c>
      <c r="O16" s="103">
        <f t="shared" si="1"/>
        <v>5.5833333333333339</v>
      </c>
      <c r="P16" s="69">
        <v>7</v>
      </c>
      <c r="R16" s="96">
        <f t="shared" si="6"/>
        <v>7</v>
      </c>
      <c r="S16" s="69">
        <v>5</v>
      </c>
      <c r="T16" s="69">
        <v>5</v>
      </c>
      <c r="U16" s="69"/>
      <c r="V16" s="69"/>
      <c r="X16" s="69">
        <v>6</v>
      </c>
      <c r="Z16" s="96">
        <f t="shared" si="2"/>
        <v>5.333333333333333</v>
      </c>
      <c r="AA16" s="95">
        <f t="shared" si="3"/>
        <v>6.1666666666666661</v>
      </c>
      <c r="AD16" s="43">
        <v>10</v>
      </c>
      <c r="AE16" s="105">
        <f t="shared" si="4"/>
        <v>7.25</v>
      </c>
      <c r="AF16" s="199">
        <f t="shared" si="8"/>
        <v>15</v>
      </c>
      <c r="AH16" s="60" t="s">
        <v>13</v>
      </c>
      <c r="AI16" s="30" t="s">
        <v>57</v>
      </c>
      <c r="AJ16" s="30"/>
      <c r="AK16" s="30"/>
      <c r="AL16" s="35"/>
    </row>
    <row r="17" spans="1:38" x14ac:dyDescent="0.25">
      <c r="A17" s="199">
        <f t="shared" si="7"/>
        <v>16</v>
      </c>
      <c r="B17" s="43">
        <v>7</v>
      </c>
      <c r="C17" s="27">
        <v>7</v>
      </c>
      <c r="D17" s="27">
        <v>8</v>
      </c>
      <c r="E17" s="69"/>
      <c r="F17" s="69"/>
      <c r="G17" s="69"/>
      <c r="I17" s="96">
        <f t="shared" si="5"/>
        <v>7.333333333333333</v>
      </c>
      <c r="J17" s="27">
        <v>7</v>
      </c>
      <c r="K17" s="27">
        <v>8</v>
      </c>
      <c r="L17" s="27"/>
      <c r="M17" s="27"/>
      <c r="N17" s="104">
        <f t="shared" si="0"/>
        <v>7.5</v>
      </c>
      <c r="O17" s="103">
        <f t="shared" si="1"/>
        <v>7.4166666666666661</v>
      </c>
      <c r="P17" s="69">
        <v>5</v>
      </c>
      <c r="R17" s="96">
        <f t="shared" si="6"/>
        <v>5</v>
      </c>
      <c r="T17" s="69">
        <v>6</v>
      </c>
      <c r="U17" s="69">
        <v>7</v>
      </c>
      <c r="V17" s="69">
        <v>6</v>
      </c>
      <c r="X17" s="69"/>
      <c r="Z17" s="96">
        <f t="shared" si="2"/>
        <v>6.333333333333333</v>
      </c>
      <c r="AA17" s="95">
        <f t="shared" si="3"/>
        <v>5.6666666666666661</v>
      </c>
      <c r="AD17" s="43">
        <v>10</v>
      </c>
      <c r="AE17" s="105">
        <f t="shared" si="4"/>
        <v>7.6944444444444438</v>
      </c>
      <c r="AF17" s="199">
        <f t="shared" si="8"/>
        <v>16</v>
      </c>
      <c r="AH17" s="60" t="s">
        <v>12</v>
      </c>
      <c r="AI17" s="30" t="s">
        <v>56</v>
      </c>
      <c r="AJ17" s="30"/>
      <c r="AK17" s="30"/>
      <c r="AL17" s="35"/>
    </row>
    <row r="18" spans="1:38" x14ac:dyDescent="0.25">
      <c r="A18" s="198">
        <f t="shared" si="7"/>
        <v>17</v>
      </c>
      <c r="B18" s="43">
        <v>9</v>
      </c>
      <c r="C18" s="27">
        <v>9</v>
      </c>
      <c r="D18" s="27">
        <v>10</v>
      </c>
      <c r="E18" s="69"/>
      <c r="F18" s="69"/>
      <c r="G18" s="69"/>
      <c r="I18" s="96">
        <f t="shared" si="5"/>
        <v>9.3333333333333339</v>
      </c>
      <c r="J18" s="27">
        <v>7</v>
      </c>
      <c r="K18" s="27">
        <v>9</v>
      </c>
      <c r="L18" s="27"/>
      <c r="M18" s="27"/>
      <c r="N18" s="104">
        <f t="shared" si="0"/>
        <v>8</v>
      </c>
      <c r="O18" s="103">
        <f t="shared" si="1"/>
        <v>8.6666666666666679</v>
      </c>
      <c r="P18" s="69">
        <v>9</v>
      </c>
      <c r="R18" s="96">
        <f t="shared" si="6"/>
        <v>9</v>
      </c>
      <c r="S18" s="69">
        <v>8</v>
      </c>
      <c r="T18" s="69"/>
      <c r="U18" s="69"/>
      <c r="V18" s="69"/>
      <c r="W18" s="69">
        <v>10</v>
      </c>
      <c r="X18" s="69">
        <v>8</v>
      </c>
      <c r="Z18" s="96">
        <f t="shared" si="2"/>
        <v>8.6666666666666661</v>
      </c>
      <c r="AA18" s="95">
        <f t="shared" si="3"/>
        <v>8.8333333333333321</v>
      </c>
      <c r="AD18" s="43">
        <v>10</v>
      </c>
      <c r="AE18" s="105">
        <f t="shared" si="4"/>
        <v>9.1666666666666661</v>
      </c>
      <c r="AF18" s="198">
        <f t="shared" si="8"/>
        <v>17</v>
      </c>
      <c r="AH18" s="60" t="s">
        <v>147</v>
      </c>
      <c r="AI18" s="30" t="s">
        <v>148</v>
      </c>
      <c r="AJ18" s="30"/>
      <c r="AK18" s="30"/>
      <c r="AL18" s="35"/>
    </row>
    <row r="19" spans="1:38" x14ac:dyDescent="0.25">
      <c r="A19" s="198">
        <f t="shared" si="7"/>
        <v>18</v>
      </c>
      <c r="B19" s="43">
        <v>6</v>
      </c>
      <c r="C19" s="27">
        <v>5</v>
      </c>
      <c r="D19" s="27">
        <v>8</v>
      </c>
      <c r="E19" s="69"/>
      <c r="F19" s="69"/>
      <c r="G19" s="69"/>
      <c r="I19" s="96">
        <f t="shared" si="5"/>
        <v>6.333333333333333</v>
      </c>
      <c r="J19" s="27">
        <v>5</v>
      </c>
      <c r="K19" s="27">
        <v>5</v>
      </c>
      <c r="L19" s="27"/>
      <c r="M19" s="27"/>
      <c r="N19" s="104">
        <f t="shared" si="0"/>
        <v>5</v>
      </c>
      <c r="O19" s="103">
        <f t="shared" si="1"/>
        <v>5.6666666666666661</v>
      </c>
      <c r="P19" s="69">
        <v>8</v>
      </c>
      <c r="R19" s="96">
        <f t="shared" si="6"/>
        <v>8</v>
      </c>
      <c r="S19" s="69">
        <v>7</v>
      </c>
      <c r="T19" s="69">
        <v>5</v>
      </c>
      <c r="U19" s="69"/>
      <c r="V19" s="69"/>
      <c r="X19" s="69"/>
      <c r="Z19" s="96">
        <f t="shared" si="2"/>
        <v>6</v>
      </c>
      <c r="AA19" s="95">
        <f t="shared" si="3"/>
        <v>7</v>
      </c>
      <c r="AD19" s="43">
        <v>5</v>
      </c>
      <c r="AE19" s="105">
        <f t="shared" si="4"/>
        <v>5.8888888888888884</v>
      </c>
      <c r="AF19" s="198">
        <f t="shared" si="8"/>
        <v>18</v>
      </c>
      <c r="AH19" s="60" t="s">
        <v>145</v>
      </c>
      <c r="AI19" s="30" t="s">
        <v>146</v>
      </c>
      <c r="AJ19" s="30"/>
      <c r="AK19" s="30"/>
      <c r="AL19" s="35"/>
    </row>
    <row r="20" spans="1:38" x14ac:dyDescent="0.25">
      <c r="A20" s="193">
        <f t="shared" si="7"/>
        <v>19</v>
      </c>
      <c r="B20" s="43">
        <v>10</v>
      </c>
      <c r="C20" s="27">
        <v>10</v>
      </c>
      <c r="D20" s="27">
        <v>8</v>
      </c>
      <c r="E20" s="69"/>
      <c r="F20" s="69"/>
      <c r="G20" s="69"/>
      <c r="I20" s="96">
        <f t="shared" si="5"/>
        <v>9.3333333333333339</v>
      </c>
      <c r="J20" s="27">
        <v>10</v>
      </c>
      <c r="K20" s="27">
        <v>9</v>
      </c>
      <c r="L20" s="27"/>
      <c r="M20" s="27"/>
      <c r="N20" s="104">
        <f t="shared" si="0"/>
        <v>9.5</v>
      </c>
      <c r="O20" s="103">
        <f t="shared" si="1"/>
        <v>9.4166666666666679</v>
      </c>
      <c r="P20" s="69">
        <v>9</v>
      </c>
      <c r="R20" s="96">
        <f t="shared" si="6"/>
        <v>9</v>
      </c>
      <c r="S20" s="69">
        <v>8</v>
      </c>
      <c r="T20" s="69">
        <v>9</v>
      </c>
      <c r="U20" s="69"/>
      <c r="V20" s="69"/>
      <c r="X20" s="69"/>
      <c r="Z20" s="96">
        <f t="shared" si="2"/>
        <v>8.5</v>
      </c>
      <c r="AA20" s="95">
        <f t="shared" si="3"/>
        <v>8.75</v>
      </c>
      <c r="AD20" s="43">
        <v>10</v>
      </c>
      <c r="AE20" s="105">
        <f t="shared" si="4"/>
        <v>9.3888888888888893</v>
      </c>
      <c r="AF20" s="193">
        <f t="shared" si="8"/>
        <v>19</v>
      </c>
      <c r="AH20" s="61" t="s">
        <v>95</v>
      </c>
      <c r="AI20" s="18" t="s">
        <v>96</v>
      </c>
      <c r="AJ20" s="5"/>
      <c r="AK20" s="5"/>
      <c r="AL20" s="3"/>
    </row>
    <row r="21" spans="1:38" x14ac:dyDescent="0.25">
      <c r="A21" s="198">
        <f t="shared" si="7"/>
        <v>20</v>
      </c>
      <c r="B21" s="43">
        <v>10</v>
      </c>
      <c r="C21" s="27">
        <v>10</v>
      </c>
      <c r="D21" s="27">
        <v>10</v>
      </c>
      <c r="E21" s="69"/>
      <c r="F21" s="69"/>
      <c r="G21" s="69"/>
      <c r="I21" s="96">
        <f t="shared" si="5"/>
        <v>10</v>
      </c>
      <c r="J21" s="27">
        <v>9</v>
      </c>
      <c r="K21" s="27">
        <v>10</v>
      </c>
      <c r="L21" s="27"/>
      <c r="M21" s="27"/>
      <c r="N21" s="104">
        <f t="shared" si="0"/>
        <v>9.5</v>
      </c>
      <c r="O21" s="103">
        <f t="shared" si="1"/>
        <v>9.75</v>
      </c>
      <c r="P21" s="69">
        <v>10</v>
      </c>
      <c r="R21" s="96">
        <f t="shared" si="6"/>
        <v>10</v>
      </c>
      <c r="S21" s="69">
        <v>10</v>
      </c>
      <c r="T21" s="69"/>
      <c r="U21" s="69"/>
      <c r="V21" s="69"/>
      <c r="W21" s="69">
        <v>9</v>
      </c>
      <c r="X21" s="69">
        <v>10</v>
      </c>
      <c r="Z21" s="96">
        <f t="shared" si="2"/>
        <v>9.6666666666666661</v>
      </c>
      <c r="AA21" s="95">
        <f t="shared" si="3"/>
        <v>9.8333333333333321</v>
      </c>
      <c r="AD21" s="43">
        <v>9</v>
      </c>
      <c r="AE21" s="105">
        <f t="shared" si="4"/>
        <v>9.5277777777777768</v>
      </c>
      <c r="AF21" s="198">
        <f t="shared" si="8"/>
        <v>20</v>
      </c>
      <c r="AH21" s="60" t="s">
        <v>18</v>
      </c>
      <c r="AI21" s="30" t="s">
        <v>77</v>
      </c>
      <c r="AJ21" s="30"/>
      <c r="AK21" s="30"/>
      <c r="AL21" s="35"/>
    </row>
    <row r="22" spans="1:38" x14ac:dyDescent="0.25">
      <c r="A22" s="198">
        <f t="shared" si="7"/>
        <v>21</v>
      </c>
      <c r="B22" s="43">
        <v>6</v>
      </c>
      <c r="C22" s="27">
        <v>5</v>
      </c>
      <c r="D22" s="27">
        <v>9</v>
      </c>
      <c r="E22" s="69"/>
      <c r="F22" s="69"/>
      <c r="G22" s="69"/>
      <c r="I22" s="96">
        <f t="shared" si="5"/>
        <v>6.666666666666667</v>
      </c>
      <c r="J22" s="27">
        <v>5</v>
      </c>
      <c r="K22" s="27">
        <v>5</v>
      </c>
      <c r="L22" s="27"/>
      <c r="M22" s="27"/>
      <c r="N22" s="104">
        <f t="shared" si="0"/>
        <v>5</v>
      </c>
      <c r="O22" s="103">
        <f t="shared" si="1"/>
        <v>5.8333333333333339</v>
      </c>
      <c r="P22" s="69">
        <v>5</v>
      </c>
      <c r="R22" s="96">
        <f t="shared" si="6"/>
        <v>5</v>
      </c>
      <c r="S22" s="69">
        <v>5</v>
      </c>
      <c r="T22" s="69"/>
      <c r="U22" s="69"/>
      <c r="V22" s="69"/>
      <c r="W22" s="69">
        <v>5</v>
      </c>
      <c r="X22" s="69"/>
      <c r="Z22" s="96">
        <f t="shared" si="2"/>
        <v>5</v>
      </c>
      <c r="AA22" s="95">
        <f t="shared" si="3"/>
        <v>5</v>
      </c>
      <c r="AD22" s="43">
        <v>9</v>
      </c>
      <c r="AE22" s="105">
        <f t="shared" si="4"/>
        <v>6.6111111111111116</v>
      </c>
      <c r="AF22" s="198">
        <f t="shared" si="8"/>
        <v>21</v>
      </c>
      <c r="AH22" s="60" t="s">
        <v>19</v>
      </c>
      <c r="AI22" s="43" t="s">
        <v>78</v>
      </c>
      <c r="AJ22" s="30"/>
      <c r="AK22" s="30"/>
      <c r="AL22" s="35"/>
    </row>
    <row r="23" spans="1:38" x14ac:dyDescent="0.25">
      <c r="A23" s="199">
        <f t="shared" si="7"/>
        <v>22</v>
      </c>
      <c r="B23" s="43">
        <v>9</v>
      </c>
      <c r="C23" s="27">
        <v>9</v>
      </c>
      <c r="D23" s="27">
        <v>8</v>
      </c>
      <c r="E23" s="69"/>
      <c r="F23" s="69"/>
      <c r="G23" s="69"/>
      <c r="I23" s="96">
        <f t="shared" si="5"/>
        <v>8.6666666666666661</v>
      </c>
      <c r="J23" s="27">
        <v>9</v>
      </c>
      <c r="K23" s="27">
        <v>9</v>
      </c>
      <c r="L23" s="27"/>
      <c r="M23" s="27"/>
      <c r="N23" s="104">
        <f t="shared" si="0"/>
        <v>9</v>
      </c>
      <c r="O23" s="103">
        <f t="shared" si="1"/>
        <v>8.8333333333333321</v>
      </c>
      <c r="P23" s="69">
        <v>8</v>
      </c>
      <c r="R23" s="96">
        <f t="shared" si="6"/>
        <v>8</v>
      </c>
      <c r="T23" s="69">
        <v>8</v>
      </c>
      <c r="U23" s="69">
        <v>9</v>
      </c>
      <c r="V23" s="69">
        <v>8</v>
      </c>
      <c r="X23" s="69"/>
      <c r="Z23" s="96">
        <f t="shared" si="2"/>
        <v>8.3333333333333339</v>
      </c>
      <c r="AA23" s="95">
        <f t="shared" si="3"/>
        <v>8.1666666666666679</v>
      </c>
      <c r="AD23" s="43">
        <v>10</v>
      </c>
      <c r="AE23" s="105">
        <f t="shared" si="4"/>
        <v>9</v>
      </c>
      <c r="AF23" s="199">
        <f t="shared" si="8"/>
        <v>22</v>
      </c>
      <c r="AH23" s="60" t="s">
        <v>143</v>
      </c>
      <c r="AI23" s="30" t="s">
        <v>144</v>
      </c>
      <c r="AJ23" s="30"/>
      <c r="AK23" s="30"/>
      <c r="AL23" s="35"/>
    </row>
    <row r="24" spans="1:38" x14ac:dyDescent="0.25">
      <c r="A24" s="199">
        <f t="shared" si="7"/>
        <v>23</v>
      </c>
      <c r="B24" s="43">
        <v>7</v>
      </c>
      <c r="C24" s="27">
        <v>6</v>
      </c>
      <c r="D24" s="27">
        <v>9</v>
      </c>
      <c r="E24" s="69"/>
      <c r="F24" s="69"/>
      <c r="G24" s="69"/>
      <c r="I24" s="96">
        <f t="shared" si="5"/>
        <v>7.333333333333333</v>
      </c>
      <c r="J24" s="27">
        <v>5</v>
      </c>
      <c r="K24" s="27">
        <v>5</v>
      </c>
      <c r="L24" s="27"/>
      <c r="M24" s="27"/>
      <c r="N24" s="104">
        <f t="shared" si="0"/>
        <v>5</v>
      </c>
      <c r="O24" s="103">
        <f t="shared" si="1"/>
        <v>6.1666666666666661</v>
      </c>
      <c r="P24" s="69">
        <v>5</v>
      </c>
      <c r="R24" s="96">
        <f t="shared" si="6"/>
        <v>5</v>
      </c>
      <c r="S24" s="69">
        <v>5</v>
      </c>
      <c r="T24" s="69"/>
      <c r="U24" s="69"/>
      <c r="V24" s="69"/>
      <c r="W24" s="69">
        <v>6</v>
      </c>
      <c r="X24" s="69">
        <v>5</v>
      </c>
      <c r="Z24" s="96">
        <f t="shared" si="2"/>
        <v>5.333333333333333</v>
      </c>
      <c r="AA24" s="95">
        <f t="shared" si="3"/>
        <v>5.1666666666666661</v>
      </c>
      <c r="AD24" s="43">
        <v>8</v>
      </c>
      <c r="AE24" s="105">
        <f t="shared" si="4"/>
        <v>6.4444444444444438</v>
      </c>
      <c r="AF24" s="199">
        <f t="shared" si="8"/>
        <v>23</v>
      </c>
      <c r="AH24" s="60" t="s">
        <v>33</v>
      </c>
      <c r="AI24" s="43" t="s">
        <v>79</v>
      </c>
      <c r="AJ24" s="30"/>
      <c r="AK24" s="30"/>
      <c r="AL24" s="35"/>
    </row>
    <row r="25" spans="1:38" x14ac:dyDescent="0.25">
      <c r="A25" s="199">
        <f t="shared" si="7"/>
        <v>24</v>
      </c>
      <c r="B25" s="43">
        <v>7</v>
      </c>
      <c r="C25" s="27">
        <v>6</v>
      </c>
      <c r="D25" s="27">
        <v>5</v>
      </c>
      <c r="E25" s="69"/>
      <c r="F25" s="69"/>
      <c r="G25" s="69"/>
      <c r="I25" s="96">
        <f t="shared" si="5"/>
        <v>6</v>
      </c>
      <c r="J25" s="27">
        <v>6</v>
      </c>
      <c r="K25" s="27">
        <v>8</v>
      </c>
      <c r="L25" s="27"/>
      <c r="M25" s="27"/>
      <c r="N25" s="104">
        <f t="shared" si="0"/>
        <v>7</v>
      </c>
      <c r="O25" s="103">
        <f t="shared" si="1"/>
        <v>6.5</v>
      </c>
      <c r="P25" s="69">
        <v>5</v>
      </c>
      <c r="R25" s="96">
        <f t="shared" si="6"/>
        <v>5</v>
      </c>
      <c r="T25" s="69">
        <v>5</v>
      </c>
      <c r="U25" s="69">
        <v>6</v>
      </c>
      <c r="V25" s="69">
        <v>8</v>
      </c>
      <c r="X25" s="69"/>
      <c r="Z25" s="96">
        <f t="shared" si="2"/>
        <v>6.333333333333333</v>
      </c>
      <c r="AA25" s="95">
        <f t="shared" si="3"/>
        <v>5.6666666666666661</v>
      </c>
      <c r="AD25" s="43">
        <v>8</v>
      </c>
      <c r="AE25" s="105">
        <f t="shared" si="4"/>
        <v>6.7222222222222214</v>
      </c>
      <c r="AF25" s="199">
        <f t="shared" si="8"/>
        <v>24</v>
      </c>
      <c r="AH25" s="48" t="s">
        <v>5</v>
      </c>
      <c r="AI25" s="17" t="s">
        <v>47</v>
      </c>
      <c r="AJ25"/>
      <c r="AK25"/>
      <c r="AL25" s="3"/>
    </row>
    <row r="26" spans="1:38" x14ac:dyDescent="0.25">
      <c r="A26" s="198">
        <f t="shared" si="7"/>
        <v>25</v>
      </c>
      <c r="B26" s="43">
        <v>5</v>
      </c>
      <c r="C26" s="27">
        <v>5</v>
      </c>
      <c r="D26" s="27">
        <v>5</v>
      </c>
      <c r="E26" s="69"/>
      <c r="F26" s="69"/>
      <c r="G26" s="69"/>
      <c r="I26" s="96">
        <f t="shared" si="5"/>
        <v>5</v>
      </c>
      <c r="J26" s="27">
        <v>5</v>
      </c>
      <c r="K26" s="27">
        <v>7</v>
      </c>
      <c r="L26" s="27"/>
      <c r="M26" s="27"/>
      <c r="N26" s="104">
        <f t="shared" si="0"/>
        <v>6</v>
      </c>
      <c r="O26" s="103">
        <f t="shared" si="1"/>
        <v>5.5</v>
      </c>
      <c r="P26" s="69">
        <v>5</v>
      </c>
      <c r="R26" s="96">
        <f t="shared" si="6"/>
        <v>5</v>
      </c>
      <c r="T26" s="69">
        <v>5</v>
      </c>
      <c r="U26" s="69">
        <v>5</v>
      </c>
      <c r="V26" s="69">
        <v>7</v>
      </c>
      <c r="X26" s="69"/>
      <c r="Z26" s="96">
        <f t="shared" si="2"/>
        <v>5.666666666666667</v>
      </c>
      <c r="AA26" s="95">
        <f t="shared" si="3"/>
        <v>5.3333333333333339</v>
      </c>
      <c r="AD26" s="43">
        <v>9</v>
      </c>
      <c r="AE26" s="105">
        <f t="shared" si="4"/>
        <v>6.6111111111111116</v>
      </c>
      <c r="AF26" s="198">
        <f t="shared" si="8"/>
        <v>25</v>
      </c>
      <c r="AH26" s="48" t="s">
        <v>94</v>
      </c>
      <c r="AI26" s="17" t="s">
        <v>91</v>
      </c>
      <c r="AK26" s="27"/>
      <c r="AL26" s="35"/>
    </row>
    <row r="27" spans="1:38" x14ac:dyDescent="0.25">
      <c r="A27" s="198">
        <f t="shared" si="7"/>
        <v>26</v>
      </c>
      <c r="B27" s="43">
        <v>6</v>
      </c>
      <c r="C27" s="27">
        <v>6</v>
      </c>
      <c r="D27" s="27">
        <v>6</v>
      </c>
      <c r="E27" s="69"/>
      <c r="F27" s="69"/>
      <c r="G27" s="69"/>
      <c r="I27" s="96">
        <f t="shared" si="5"/>
        <v>6</v>
      </c>
      <c r="J27" s="27">
        <v>6</v>
      </c>
      <c r="K27" s="27">
        <v>6</v>
      </c>
      <c r="L27" s="27"/>
      <c r="M27" s="27"/>
      <c r="N27" s="104">
        <f t="shared" si="0"/>
        <v>6</v>
      </c>
      <c r="O27" s="103">
        <f t="shared" si="1"/>
        <v>6</v>
      </c>
      <c r="P27" s="69">
        <v>6</v>
      </c>
      <c r="R27" s="96">
        <f t="shared" si="6"/>
        <v>6</v>
      </c>
      <c r="S27" s="69">
        <v>5</v>
      </c>
      <c r="T27" s="69"/>
      <c r="U27" s="69"/>
      <c r="V27" s="69"/>
      <c r="W27" s="69">
        <v>6</v>
      </c>
      <c r="X27" s="69"/>
      <c r="Z27" s="96">
        <f t="shared" si="2"/>
        <v>5.5</v>
      </c>
      <c r="AA27" s="95">
        <f t="shared" si="3"/>
        <v>5.75</v>
      </c>
      <c r="AD27" s="43">
        <v>8</v>
      </c>
      <c r="AE27" s="105">
        <f t="shared" si="4"/>
        <v>6.583333333333333</v>
      </c>
      <c r="AF27" s="198">
        <f t="shared" si="8"/>
        <v>26</v>
      </c>
      <c r="AH27" s="60" t="s">
        <v>3</v>
      </c>
      <c r="AI27" s="30" t="s">
        <v>45</v>
      </c>
      <c r="AJ27" s="30"/>
      <c r="AK27" s="30"/>
      <c r="AL27" s="35"/>
    </row>
    <row r="28" spans="1:38" x14ac:dyDescent="0.25">
      <c r="A28" s="198">
        <f t="shared" si="7"/>
        <v>27</v>
      </c>
      <c r="B28" s="43">
        <v>8</v>
      </c>
      <c r="C28" s="27">
        <v>7</v>
      </c>
      <c r="D28" s="27">
        <v>9</v>
      </c>
      <c r="E28" s="69"/>
      <c r="F28" s="69"/>
      <c r="G28" s="69"/>
      <c r="I28" s="96">
        <f t="shared" si="5"/>
        <v>8</v>
      </c>
      <c r="J28" s="27">
        <v>7</v>
      </c>
      <c r="K28" s="27">
        <v>7</v>
      </c>
      <c r="L28" s="27"/>
      <c r="M28" s="27"/>
      <c r="N28" s="104">
        <f t="shared" si="0"/>
        <v>7</v>
      </c>
      <c r="O28" s="103">
        <f t="shared" si="1"/>
        <v>7.5</v>
      </c>
      <c r="P28" s="69">
        <v>6</v>
      </c>
      <c r="R28" s="96">
        <f t="shared" si="6"/>
        <v>6</v>
      </c>
      <c r="T28" s="69">
        <v>6</v>
      </c>
      <c r="U28" s="69">
        <v>8</v>
      </c>
      <c r="V28" s="69">
        <v>8</v>
      </c>
      <c r="X28" s="69"/>
      <c r="Z28" s="96">
        <f t="shared" si="2"/>
        <v>7.333333333333333</v>
      </c>
      <c r="AA28" s="95">
        <f t="shared" si="3"/>
        <v>6.6666666666666661</v>
      </c>
      <c r="AD28" s="43">
        <v>9</v>
      </c>
      <c r="AE28" s="105">
        <f t="shared" si="4"/>
        <v>7.7222222222222214</v>
      </c>
      <c r="AF28" s="198">
        <f t="shared" si="8"/>
        <v>27</v>
      </c>
      <c r="AH28" s="60" t="s">
        <v>114</v>
      </c>
      <c r="AI28" s="62" t="s">
        <v>72</v>
      </c>
      <c r="AJ28" s="62"/>
      <c r="AK28" s="62"/>
      <c r="AL28" s="63"/>
    </row>
    <row r="29" spans="1:38" x14ac:dyDescent="0.25">
      <c r="A29" s="192">
        <f t="shared" si="7"/>
        <v>28</v>
      </c>
      <c r="B29" s="43">
        <v>8</v>
      </c>
      <c r="C29" s="27">
        <v>8</v>
      </c>
      <c r="D29" s="27">
        <v>9</v>
      </c>
      <c r="E29" s="69"/>
      <c r="F29" s="69"/>
      <c r="G29" s="69"/>
      <c r="I29" s="96">
        <f t="shared" si="5"/>
        <v>8.3333333333333339</v>
      </c>
      <c r="J29" s="27">
        <v>7</v>
      </c>
      <c r="K29" s="27">
        <v>9</v>
      </c>
      <c r="L29" s="27"/>
      <c r="M29" s="27"/>
      <c r="N29" s="104">
        <f t="shared" si="0"/>
        <v>8</v>
      </c>
      <c r="O29" s="103">
        <f t="shared" si="1"/>
        <v>8.1666666666666679</v>
      </c>
      <c r="P29" s="69">
        <v>7</v>
      </c>
      <c r="R29" s="96">
        <f t="shared" si="6"/>
        <v>7</v>
      </c>
      <c r="T29" s="69">
        <v>5</v>
      </c>
      <c r="U29" s="69">
        <v>6</v>
      </c>
      <c r="V29" s="69">
        <v>8</v>
      </c>
      <c r="X29" s="69"/>
      <c r="Z29" s="96">
        <f t="shared" si="2"/>
        <v>6.333333333333333</v>
      </c>
      <c r="AA29" s="95">
        <f t="shared" si="3"/>
        <v>6.6666666666666661</v>
      </c>
      <c r="AD29" s="43">
        <v>10</v>
      </c>
      <c r="AE29" s="105">
        <f t="shared" si="4"/>
        <v>8.2777777777777786</v>
      </c>
      <c r="AF29" s="192">
        <f t="shared" si="8"/>
        <v>28</v>
      </c>
      <c r="AH29" s="48" t="s">
        <v>97</v>
      </c>
      <c r="AI29" s="17" t="s">
        <v>98</v>
      </c>
      <c r="AK29" s="27"/>
      <c r="AL29" s="35"/>
    </row>
    <row r="30" spans="1:38" x14ac:dyDescent="0.25">
      <c r="A30" s="193">
        <f t="shared" si="7"/>
        <v>29</v>
      </c>
      <c r="B30" s="43">
        <v>9</v>
      </c>
      <c r="C30" s="30">
        <v>8</v>
      </c>
      <c r="D30" s="30">
        <v>10</v>
      </c>
      <c r="E30" s="68"/>
      <c r="F30" s="68"/>
      <c r="G30" s="68"/>
      <c r="H30" s="30"/>
      <c r="I30" s="87">
        <f t="shared" si="5"/>
        <v>9</v>
      </c>
      <c r="J30" s="30">
        <v>8</v>
      </c>
      <c r="K30" s="30">
        <v>8</v>
      </c>
      <c r="L30" s="30"/>
      <c r="M30" s="30"/>
      <c r="N30" s="191">
        <f t="shared" si="0"/>
        <v>8</v>
      </c>
      <c r="O30" s="103">
        <f t="shared" si="1"/>
        <v>8.5</v>
      </c>
      <c r="P30" s="68">
        <v>7</v>
      </c>
      <c r="Q30" s="68"/>
      <c r="R30" s="87">
        <f t="shared" si="6"/>
        <v>7</v>
      </c>
      <c r="S30" s="68">
        <v>6</v>
      </c>
      <c r="T30" s="68">
        <v>7</v>
      </c>
      <c r="U30" s="68"/>
      <c r="V30" s="68"/>
      <c r="W30" s="68"/>
      <c r="X30" s="68">
        <v>9</v>
      </c>
      <c r="Y30" s="30"/>
      <c r="Z30" s="87">
        <f t="shared" si="2"/>
        <v>7.333333333333333</v>
      </c>
      <c r="AA30" s="86">
        <f t="shared" si="3"/>
        <v>7.1666666666666661</v>
      </c>
      <c r="AB30" s="30"/>
      <c r="AC30" s="30"/>
      <c r="AD30" s="43">
        <v>9</v>
      </c>
      <c r="AE30" s="105">
        <f t="shared" si="4"/>
        <v>8.2222222222222214</v>
      </c>
      <c r="AF30" s="193">
        <f t="shared" si="8"/>
        <v>29</v>
      </c>
      <c r="AH30" s="60" t="s">
        <v>21</v>
      </c>
      <c r="AI30" s="30" t="s">
        <v>65</v>
      </c>
      <c r="AJ30" s="30"/>
      <c r="AK30" s="30"/>
      <c r="AL30" s="35"/>
    </row>
    <row r="31" spans="1:38" ht="15.75" thickBot="1" x14ac:dyDescent="0.3">
      <c r="A31" s="205">
        <f t="shared" si="7"/>
        <v>30</v>
      </c>
      <c r="B31" s="239">
        <v>8</v>
      </c>
      <c r="C31" s="235">
        <v>9</v>
      </c>
      <c r="D31" s="235">
        <v>8</v>
      </c>
      <c r="E31" s="195"/>
      <c r="F31" s="195"/>
      <c r="G31" s="195"/>
      <c r="H31" s="235"/>
      <c r="I31" s="196">
        <f t="shared" si="5"/>
        <v>8.3333333333333339</v>
      </c>
      <c r="J31" s="194">
        <v>9</v>
      </c>
      <c r="K31" s="235">
        <v>10</v>
      </c>
      <c r="L31" s="235"/>
      <c r="M31" s="235"/>
      <c r="N31" s="238">
        <f t="shared" si="0"/>
        <v>9.5</v>
      </c>
      <c r="O31" s="197">
        <f t="shared" si="1"/>
        <v>8.9166666666666679</v>
      </c>
      <c r="P31" s="195">
        <v>9</v>
      </c>
      <c r="Q31" s="195"/>
      <c r="R31" s="196">
        <f t="shared" si="6"/>
        <v>9</v>
      </c>
      <c r="S31" s="195">
        <v>8</v>
      </c>
      <c r="T31" s="195">
        <v>9</v>
      </c>
      <c r="U31" s="195"/>
      <c r="V31" s="195"/>
      <c r="W31" s="195"/>
      <c r="X31" s="195"/>
      <c r="Y31" s="235"/>
      <c r="Z31" s="196">
        <f t="shared" si="2"/>
        <v>8.5</v>
      </c>
      <c r="AA31" s="197">
        <f t="shared" si="3"/>
        <v>8.75</v>
      </c>
      <c r="AB31" s="235"/>
      <c r="AC31" s="235"/>
      <c r="AD31" s="235">
        <v>9</v>
      </c>
      <c r="AE31" s="236">
        <f t="shared" si="4"/>
        <v>8.8888888888888893</v>
      </c>
      <c r="AF31" s="205">
        <f t="shared" si="8"/>
        <v>30</v>
      </c>
      <c r="AH31" s="60" t="s">
        <v>22</v>
      </c>
      <c r="AI31" s="30" t="s">
        <v>64</v>
      </c>
      <c r="AJ31" s="30"/>
      <c r="AK31" s="30"/>
      <c r="AL31" s="35"/>
    </row>
    <row r="32" spans="1:38" x14ac:dyDescent="0.25">
      <c r="A32" s="198">
        <f t="shared" si="7"/>
        <v>31</v>
      </c>
      <c r="B32" s="189">
        <v>4</v>
      </c>
      <c r="C32" s="43">
        <v>4</v>
      </c>
      <c r="D32" s="43">
        <v>4</v>
      </c>
      <c r="E32" s="69"/>
      <c r="F32" s="69"/>
      <c r="G32" s="69"/>
      <c r="I32" s="96">
        <f t="shared" si="5"/>
        <v>4</v>
      </c>
      <c r="J32" s="43">
        <v>5</v>
      </c>
      <c r="K32" s="43">
        <v>4</v>
      </c>
      <c r="L32" s="27"/>
      <c r="M32" s="27"/>
      <c r="N32" s="104">
        <f t="shared" si="0"/>
        <v>4.5</v>
      </c>
      <c r="O32" s="103">
        <f t="shared" si="1"/>
        <v>4.25</v>
      </c>
      <c r="P32" s="69">
        <v>3</v>
      </c>
      <c r="R32" s="96">
        <f t="shared" si="6"/>
        <v>3</v>
      </c>
      <c r="T32" s="69">
        <v>3</v>
      </c>
      <c r="U32" s="69">
        <v>3</v>
      </c>
      <c r="V32" s="69">
        <v>6</v>
      </c>
      <c r="X32" s="69"/>
      <c r="Z32" s="96">
        <f t="shared" si="2"/>
        <v>4</v>
      </c>
      <c r="AA32" s="95">
        <f t="shared" si="3"/>
        <v>3.5</v>
      </c>
      <c r="AD32" s="43">
        <v>8</v>
      </c>
      <c r="AE32" s="105">
        <f t="shared" si="4"/>
        <v>5.25</v>
      </c>
      <c r="AF32" s="198">
        <f t="shared" si="8"/>
        <v>31</v>
      </c>
      <c r="AH32" s="60" t="s">
        <v>14</v>
      </c>
      <c r="AI32" s="30" t="s">
        <v>154</v>
      </c>
      <c r="AJ32" s="30"/>
      <c r="AK32" s="30"/>
      <c r="AL32" s="35"/>
    </row>
    <row r="33" spans="1:38" x14ac:dyDescent="0.25">
      <c r="A33" s="198">
        <f t="shared" si="7"/>
        <v>32</v>
      </c>
      <c r="B33" s="189">
        <v>9</v>
      </c>
      <c r="C33" s="43">
        <v>9</v>
      </c>
      <c r="D33" s="43">
        <v>10</v>
      </c>
      <c r="E33" s="69"/>
      <c r="F33" s="69"/>
      <c r="G33" s="69"/>
      <c r="I33" s="96">
        <f t="shared" si="5"/>
        <v>9.3333333333333339</v>
      </c>
      <c r="J33" s="43">
        <v>10</v>
      </c>
      <c r="K33" s="43">
        <v>10</v>
      </c>
      <c r="L33" s="27"/>
      <c r="M33" s="27"/>
      <c r="N33" s="104">
        <f t="shared" si="0"/>
        <v>10</v>
      </c>
      <c r="O33" s="103">
        <f t="shared" si="1"/>
        <v>9.6666666666666679</v>
      </c>
      <c r="P33" s="69">
        <v>8</v>
      </c>
      <c r="R33" s="96">
        <f t="shared" si="6"/>
        <v>8</v>
      </c>
      <c r="S33" s="69">
        <v>7</v>
      </c>
      <c r="T33" s="69">
        <v>9</v>
      </c>
      <c r="U33" s="69">
        <v>9</v>
      </c>
      <c r="V33" s="69"/>
      <c r="X33" s="69"/>
      <c r="Z33" s="96">
        <f t="shared" si="2"/>
        <v>8.3333333333333339</v>
      </c>
      <c r="AA33" s="95">
        <f t="shared" si="3"/>
        <v>8.1666666666666679</v>
      </c>
      <c r="AD33" s="43">
        <v>10</v>
      </c>
      <c r="AE33" s="105">
        <f t="shared" si="4"/>
        <v>9.2777777777777786</v>
      </c>
      <c r="AF33" s="198">
        <f t="shared" si="8"/>
        <v>32</v>
      </c>
      <c r="AH33" s="60" t="s">
        <v>24</v>
      </c>
      <c r="AI33" s="30" t="s">
        <v>66</v>
      </c>
      <c r="AJ33" s="30"/>
      <c r="AK33" s="30"/>
      <c r="AL33" s="35"/>
    </row>
    <row r="34" spans="1:38" x14ac:dyDescent="0.25">
      <c r="A34" s="198">
        <f t="shared" si="7"/>
        <v>33</v>
      </c>
      <c r="B34" s="189">
        <v>6</v>
      </c>
      <c r="C34" s="43">
        <v>5</v>
      </c>
      <c r="D34" s="43">
        <v>5</v>
      </c>
      <c r="E34" s="69"/>
      <c r="F34" s="69"/>
      <c r="G34" s="69"/>
      <c r="I34" s="96">
        <f t="shared" si="5"/>
        <v>5.333333333333333</v>
      </c>
      <c r="J34" s="43">
        <v>7</v>
      </c>
      <c r="K34" s="43">
        <v>5</v>
      </c>
      <c r="L34" s="27"/>
      <c r="M34" s="27"/>
      <c r="N34" s="104">
        <f t="shared" ref="N34:N65" si="9">AVERAGE(J34:M34)</f>
        <v>6</v>
      </c>
      <c r="O34" s="103">
        <f t="shared" ref="O34:O65" si="10">AVERAGE(I34,N34)</f>
        <v>5.6666666666666661</v>
      </c>
      <c r="P34" s="69">
        <v>5</v>
      </c>
      <c r="R34" s="96">
        <f t="shared" si="6"/>
        <v>5</v>
      </c>
      <c r="T34" s="69">
        <v>5</v>
      </c>
      <c r="U34" s="69">
        <v>5</v>
      </c>
      <c r="V34" s="69">
        <v>6</v>
      </c>
      <c r="X34" s="69"/>
      <c r="Z34" s="96">
        <f t="shared" ref="Z34:Z65" si="11">AVERAGE(S34:Y34)</f>
        <v>5.333333333333333</v>
      </c>
      <c r="AA34" s="95">
        <f t="shared" ref="AA34:AA65" si="12">AVERAGE(R34,Z34)</f>
        <v>5.1666666666666661</v>
      </c>
      <c r="AD34" s="43">
        <v>7</v>
      </c>
      <c r="AE34" s="105">
        <f t="shared" ref="AE34:AE65" si="13">AVERAGE(O34,AA34,AB34:AD34)</f>
        <v>5.9444444444444438</v>
      </c>
      <c r="AF34" s="198">
        <f t="shared" si="8"/>
        <v>33</v>
      </c>
      <c r="AH34" s="60" t="s">
        <v>23</v>
      </c>
      <c r="AI34" s="30" t="s">
        <v>63</v>
      </c>
      <c r="AJ34" s="30"/>
      <c r="AK34" s="30"/>
      <c r="AL34" s="35"/>
    </row>
    <row r="35" spans="1:38" x14ac:dyDescent="0.25">
      <c r="A35" s="199">
        <f t="shared" si="7"/>
        <v>34</v>
      </c>
      <c r="B35" s="189">
        <v>7</v>
      </c>
      <c r="C35" s="43">
        <v>6</v>
      </c>
      <c r="D35" s="43">
        <v>7</v>
      </c>
      <c r="E35" s="68"/>
      <c r="F35" s="68"/>
      <c r="G35" s="68"/>
      <c r="H35" s="30"/>
      <c r="I35" s="87">
        <f t="shared" si="5"/>
        <v>6.666666666666667</v>
      </c>
      <c r="J35" s="43">
        <v>7</v>
      </c>
      <c r="K35" s="43">
        <v>6</v>
      </c>
      <c r="L35" s="30"/>
      <c r="M35" s="30"/>
      <c r="N35" s="191">
        <f t="shared" si="9"/>
        <v>6.5</v>
      </c>
      <c r="O35" s="103">
        <f t="shared" si="10"/>
        <v>6.5833333333333339</v>
      </c>
      <c r="P35" s="68">
        <v>6</v>
      </c>
      <c r="Q35" s="68"/>
      <c r="R35" s="87">
        <f t="shared" si="6"/>
        <v>6</v>
      </c>
      <c r="S35" s="68"/>
      <c r="T35" s="68">
        <v>8</v>
      </c>
      <c r="U35" s="68">
        <v>7</v>
      </c>
      <c r="V35" s="68">
        <v>8</v>
      </c>
      <c r="W35" s="68"/>
      <c r="X35" s="68"/>
      <c r="Y35" s="30"/>
      <c r="Z35" s="87">
        <f t="shared" si="11"/>
        <v>7.666666666666667</v>
      </c>
      <c r="AA35" s="86">
        <f t="shared" si="12"/>
        <v>6.8333333333333339</v>
      </c>
      <c r="AB35" s="30"/>
      <c r="AC35" s="30"/>
      <c r="AD35" s="43">
        <v>9</v>
      </c>
      <c r="AE35" s="105">
        <f t="shared" si="13"/>
        <v>7.4722222222222223</v>
      </c>
      <c r="AF35" s="199">
        <f t="shared" si="8"/>
        <v>34</v>
      </c>
      <c r="AH35" s="60" t="s">
        <v>20</v>
      </c>
      <c r="AI35" s="30" t="s">
        <v>62</v>
      </c>
      <c r="AJ35" s="30"/>
      <c r="AK35" s="30"/>
      <c r="AL35" s="35"/>
    </row>
    <row r="36" spans="1:38" x14ac:dyDescent="0.25">
      <c r="A36" s="198">
        <f t="shared" si="7"/>
        <v>35</v>
      </c>
      <c r="B36" s="189">
        <v>6</v>
      </c>
      <c r="C36" s="43">
        <v>5</v>
      </c>
      <c r="D36" s="43">
        <v>6</v>
      </c>
      <c r="E36" s="68"/>
      <c r="F36" s="68"/>
      <c r="G36" s="68"/>
      <c r="H36" s="30"/>
      <c r="I36" s="96">
        <f t="shared" si="5"/>
        <v>5.666666666666667</v>
      </c>
      <c r="J36" s="43">
        <v>5</v>
      </c>
      <c r="K36" s="43">
        <v>5</v>
      </c>
      <c r="L36" s="30"/>
      <c r="M36" s="30"/>
      <c r="N36" s="104">
        <f t="shared" si="9"/>
        <v>5</v>
      </c>
      <c r="O36" s="103">
        <f t="shared" si="10"/>
        <v>5.3333333333333339</v>
      </c>
      <c r="P36" s="68">
        <v>5</v>
      </c>
      <c r="Q36" s="70"/>
      <c r="R36" s="96">
        <f t="shared" si="6"/>
        <v>5</v>
      </c>
      <c r="S36" s="68"/>
      <c r="T36" s="68">
        <v>5</v>
      </c>
      <c r="U36" s="68">
        <v>5</v>
      </c>
      <c r="V36" s="68">
        <v>6</v>
      </c>
      <c r="W36" s="68"/>
      <c r="X36" s="68"/>
      <c r="Y36" s="30"/>
      <c r="Z36" s="96">
        <f t="shared" si="11"/>
        <v>5.333333333333333</v>
      </c>
      <c r="AA36" s="95">
        <f t="shared" si="12"/>
        <v>5.1666666666666661</v>
      </c>
      <c r="AB36" s="30"/>
      <c r="AC36" s="30"/>
      <c r="AD36" s="43">
        <v>7</v>
      </c>
      <c r="AE36" s="105">
        <f t="shared" si="13"/>
        <v>5.833333333333333</v>
      </c>
      <c r="AF36" s="198">
        <f t="shared" si="8"/>
        <v>35</v>
      </c>
      <c r="AH36" s="60" t="s">
        <v>27</v>
      </c>
      <c r="AI36" s="30" t="s">
        <v>71</v>
      </c>
      <c r="AJ36" s="30"/>
      <c r="AK36" s="30"/>
      <c r="AL36" s="35"/>
    </row>
    <row r="37" spans="1:38" x14ac:dyDescent="0.25">
      <c r="A37" s="199">
        <f t="shared" si="7"/>
        <v>36</v>
      </c>
      <c r="B37" s="189">
        <v>7</v>
      </c>
      <c r="C37" s="43">
        <v>6</v>
      </c>
      <c r="D37" s="43">
        <v>8</v>
      </c>
      <c r="E37" s="69"/>
      <c r="F37" s="69"/>
      <c r="G37" s="69"/>
      <c r="I37" s="96">
        <f t="shared" si="5"/>
        <v>7</v>
      </c>
      <c r="J37" s="43">
        <v>9</v>
      </c>
      <c r="K37" s="43">
        <v>9</v>
      </c>
      <c r="L37" s="27"/>
      <c r="M37" s="27"/>
      <c r="N37" s="104">
        <f t="shared" si="9"/>
        <v>9</v>
      </c>
      <c r="O37" s="103">
        <f t="shared" si="10"/>
        <v>8</v>
      </c>
      <c r="P37" s="69">
        <v>6</v>
      </c>
      <c r="Q37" s="70"/>
      <c r="R37" s="96">
        <f t="shared" si="6"/>
        <v>6</v>
      </c>
      <c r="S37" s="69">
        <v>6</v>
      </c>
      <c r="T37" s="69">
        <v>7</v>
      </c>
      <c r="U37" s="69">
        <v>7</v>
      </c>
      <c r="V37" s="69"/>
      <c r="X37" s="69"/>
      <c r="Y37" s="43"/>
      <c r="Z37" s="96">
        <f t="shared" si="11"/>
        <v>6.666666666666667</v>
      </c>
      <c r="AA37" s="95">
        <f t="shared" si="12"/>
        <v>6.3333333333333339</v>
      </c>
      <c r="AD37" s="43">
        <v>9</v>
      </c>
      <c r="AE37" s="105">
        <f t="shared" si="13"/>
        <v>7.7777777777777786</v>
      </c>
      <c r="AF37" s="199">
        <f t="shared" si="8"/>
        <v>36</v>
      </c>
      <c r="AH37" s="48" t="s">
        <v>99</v>
      </c>
      <c r="AI37" s="17" t="s">
        <v>100</v>
      </c>
      <c r="AK37" s="27"/>
      <c r="AL37" s="35"/>
    </row>
    <row r="38" spans="1:38" x14ac:dyDescent="0.25">
      <c r="A38" s="199">
        <f t="shared" si="7"/>
        <v>37</v>
      </c>
      <c r="B38" s="189">
        <v>10</v>
      </c>
      <c r="C38" s="43">
        <v>10</v>
      </c>
      <c r="D38" s="43">
        <v>10</v>
      </c>
      <c r="E38" s="69"/>
      <c r="F38" s="69"/>
      <c r="G38" s="69"/>
      <c r="I38" s="96">
        <f t="shared" si="5"/>
        <v>10</v>
      </c>
      <c r="J38" s="43">
        <v>10</v>
      </c>
      <c r="K38" s="43">
        <v>10</v>
      </c>
      <c r="L38" s="27"/>
      <c r="M38" s="27"/>
      <c r="N38" s="104">
        <f t="shared" si="9"/>
        <v>10</v>
      </c>
      <c r="O38" s="103">
        <f t="shared" si="10"/>
        <v>10</v>
      </c>
      <c r="P38" s="69">
        <v>10</v>
      </c>
      <c r="Q38" s="70"/>
      <c r="R38" s="96">
        <f t="shared" si="6"/>
        <v>10</v>
      </c>
      <c r="S38" s="69">
        <v>10</v>
      </c>
      <c r="T38" s="69">
        <v>10</v>
      </c>
      <c r="U38" s="69">
        <v>10</v>
      </c>
      <c r="V38" s="69"/>
      <c r="X38" s="69"/>
      <c r="Y38" s="43"/>
      <c r="Z38" s="96">
        <f t="shared" si="11"/>
        <v>10</v>
      </c>
      <c r="AA38" s="95">
        <f t="shared" si="12"/>
        <v>10</v>
      </c>
      <c r="AD38" s="43">
        <v>10</v>
      </c>
      <c r="AE38" s="105">
        <f t="shared" si="13"/>
        <v>10</v>
      </c>
      <c r="AF38" s="199">
        <f t="shared" si="8"/>
        <v>37</v>
      </c>
      <c r="AH38" s="48" t="s">
        <v>93</v>
      </c>
      <c r="AI38" s="17" t="s">
        <v>92</v>
      </c>
      <c r="AK38" s="27"/>
      <c r="AL38" s="35"/>
    </row>
    <row r="39" spans="1:38" x14ac:dyDescent="0.25">
      <c r="A39" s="198">
        <f t="shared" si="7"/>
        <v>38</v>
      </c>
      <c r="B39" s="189">
        <v>8</v>
      </c>
      <c r="C39" s="43">
        <v>8</v>
      </c>
      <c r="D39" s="43"/>
      <c r="E39" s="69">
        <v>9</v>
      </c>
      <c r="F39" s="69"/>
      <c r="G39" s="69"/>
      <c r="I39" s="96">
        <f t="shared" si="5"/>
        <v>8.3333333333333339</v>
      </c>
      <c r="J39" s="43">
        <v>6</v>
      </c>
      <c r="K39" s="43">
        <v>8</v>
      </c>
      <c r="L39" s="27"/>
      <c r="M39" s="27"/>
      <c r="N39" s="104">
        <f t="shared" si="9"/>
        <v>7</v>
      </c>
      <c r="O39" s="103">
        <f t="shared" si="10"/>
        <v>7.666666666666667</v>
      </c>
      <c r="P39" s="69">
        <v>8</v>
      </c>
      <c r="Q39" s="70"/>
      <c r="R39" s="96">
        <f t="shared" si="6"/>
        <v>8</v>
      </c>
      <c r="S39" s="69">
        <v>5</v>
      </c>
      <c r="T39" s="69"/>
      <c r="U39" s="69"/>
      <c r="V39" s="69"/>
      <c r="W39" s="69">
        <v>7</v>
      </c>
      <c r="X39" s="69"/>
      <c r="Y39" s="43"/>
      <c r="Z39" s="96">
        <f t="shared" si="11"/>
        <v>6</v>
      </c>
      <c r="AA39" s="95">
        <f t="shared" si="12"/>
        <v>7</v>
      </c>
      <c r="AD39" s="43">
        <v>10</v>
      </c>
      <c r="AE39" s="105">
        <f t="shared" si="13"/>
        <v>8.2222222222222232</v>
      </c>
      <c r="AF39" s="198">
        <f t="shared" si="8"/>
        <v>38</v>
      </c>
      <c r="AH39" s="60" t="s">
        <v>30</v>
      </c>
      <c r="AI39" s="30" t="s">
        <v>74</v>
      </c>
      <c r="AJ39" s="30"/>
      <c r="AK39" s="30"/>
      <c r="AL39" s="35"/>
    </row>
    <row r="40" spans="1:38" x14ac:dyDescent="0.25">
      <c r="A40" s="198">
        <f t="shared" si="7"/>
        <v>39</v>
      </c>
      <c r="B40" s="189">
        <v>9</v>
      </c>
      <c r="C40" s="43">
        <v>8</v>
      </c>
      <c r="D40" s="43">
        <v>10</v>
      </c>
      <c r="E40" s="69"/>
      <c r="F40" s="69"/>
      <c r="G40" s="69"/>
      <c r="I40" s="96">
        <f t="shared" si="5"/>
        <v>9</v>
      </c>
      <c r="J40" s="43">
        <v>9</v>
      </c>
      <c r="K40" s="43">
        <v>10</v>
      </c>
      <c r="L40" s="27"/>
      <c r="M40" s="27"/>
      <c r="N40" s="104">
        <f t="shared" si="9"/>
        <v>9.5</v>
      </c>
      <c r="O40" s="103">
        <f t="shared" si="10"/>
        <v>9.25</v>
      </c>
      <c r="P40" s="69">
        <v>9</v>
      </c>
      <c r="Q40" s="70"/>
      <c r="R40" s="96">
        <f t="shared" si="6"/>
        <v>9</v>
      </c>
      <c r="S40" s="69">
        <v>7</v>
      </c>
      <c r="T40" s="69">
        <v>8</v>
      </c>
      <c r="U40" s="69">
        <v>9</v>
      </c>
      <c r="V40" s="69"/>
      <c r="X40" s="69"/>
      <c r="Y40" s="43"/>
      <c r="Z40" s="96">
        <f t="shared" si="11"/>
        <v>8</v>
      </c>
      <c r="AA40" s="95">
        <f t="shared" si="12"/>
        <v>8.5</v>
      </c>
      <c r="AD40" s="43">
        <v>10</v>
      </c>
      <c r="AE40" s="105">
        <f t="shared" si="13"/>
        <v>9.25</v>
      </c>
      <c r="AF40" s="198">
        <f t="shared" si="8"/>
        <v>39</v>
      </c>
      <c r="AH40" s="60" t="s">
        <v>149</v>
      </c>
      <c r="AI40" s="43" t="s">
        <v>150</v>
      </c>
      <c r="AK40" s="27"/>
      <c r="AL40" s="35"/>
    </row>
    <row r="41" spans="1:38" x14ac:dyDescent="0.25">
      <c r="A41" s="199">
        <f t="shared" si="7"/>
        <v>40</v>
      </c>
      <c r="B41" s="189">
        <v>9</v>
      </c>
      <c r="C41" s="43">
        <v>7</v>
      </c>
      <c r="D41" s="43">
        <v>7</v>
      </c>
      <c r="E41" s="69"/>
      <c r="F41" s="69"/>
      <c r="G41" s="69"/>
      <c r="I41" s="96">
        <f t="shared" si="5"/>
        <v>7.666666666666667</v>
      </c>
      <c r="J41" s="43">
        <v>6</v>
      </c>
      <c r="K41" s="43">
        <v>6</v>
      </c>
      <c r="L41" s="27"/>
      <c r="M41" s="27"/>
      <c r="N41" s="104">
        <f t="shared" si="9"/>
        <v>6</v>
      </c>
      <c r="O41" s="103">
        <f t="shared" si="10"/>
        <v>6.8333333333333339</v>
      </c>
      <c r="P41" s="69">
        <v>6</v>
      </c>
      <c r="Q41" s="70"/>
      <c r="R41" s="96">
        <f t="shared" si="6"/>
        <v>6</v>
      </c>
      <c r="T41" s="69">
        <v>7</v>
      </c>
      <c r="U41" s="69">
        <v>8</v>
      </c>
      <c r="V41" s="69">
        <v>8</v>
      </c>
      <c r="X41" s="69"/>
      <c r="Y41" s="43"/>
      <c r="Z41" s="96">
        <f t="shared" si="11"/>
        <v>7.666666666666667</v>
      </c>
      <c r="AA41" s="95">
        <f t="shared" si="12"/>
        <v>6.8333333333333339</v>
      </c>
      <c r="AD41" s="43">
        <v>10</v>
      </c>
      <c r="AE41" s="105">
        <f t="shared" si="13"/>
        <v>7.8888888888888893</v>
      </c>
      <c r="AF41" s="199">
        <f t="shared" si="8"/>
        <v>40</v>
      </c>
      <c r="AH41" s="60" t="s">
        <v>34</v>
      </c>
      <c r="AI41" s="43" t="s">
        <v>80</v>
      </c>
      <c r="AK41" s="27"/>
      <c r="AL41" s="35"/>
    </row>
    <row r="42" spans="1:38" x14ac:dyDescent="0.25">
      <c r="A42" s="199">
        <f t="shared" si="7"/>
        <v>41</v>
      </c>
      <c r="B42" s="189">
        <v>10</v>
      </c>
      <c r="C42" s="43">
        <v>10</v>
      </c>
      <c r="D42" s="43">
        <v>10</v>
      </c>
      <c r="E42" s="69"/>
      <c r="F42" s="69"/>
      <c r="G42" s="69"/>
      <c r="I42" s="96">
        <f t="shared" si="5"/>
        <v>10</v>
      </c>
      <c r="J42" s="43">
        <v>10</v>
      </c>
      <c r="K42" s="43">
        <v>10</v>
      </c>
      <c r="L42" s="27"/>
      <c r="M42" s="27"/>
      <c r="N42" s="104">
        <f t="shared" si="9"/>
        <v>10</v>
      </c>
      <c r="O42" s="103">
        <f t="shared" si="10"/>
        <v>10</v>
      </c>
      <c r="P42" s="69">
        <v>8</v>
      </c>
      <c r="Q42" s="70"/>
      <c r="R42" s="96">
        <f t="shared" si="6"/>
        <v>8</v>
      </c>
      <c r="T42" s="69">
        <v>9</v>
      </c>
      <c r="U42" s="69">
        <v>10</v>
      </c>
      <c r="V42" s="69">
        <v>10</v>
      </c>
      <c r="X42" s="69"/>
      <c r="Y42" s="43"/>
      <c r="Z42" s="96">
        <f t="shared" si="11"/>
        <v>9.6666666666666661</v>
      </c>
      <c r="AA42" s="95">
        <f t="shared" si="12"/>
        <v>8.8333333333333321</v>
      </c>
      <c r="AD42" s="43">
        <v>10</v>
      </c>
      <c r="AE42" s="105">
        <f t="shared" si="13"/>
        <v>9.6111111111111107</v>
      </c>
      <c r="AF42" s="199">
        <f t="shared" si="8"/>
        <v>41</v>
      </c>
      <c r="AH42" s="65" t="s">
        <v>42</v>
      </c>
      <c r="AI42" s="64" t="s">
        <v>41</v>
      </c>
      <c r="AJ42" s="41"/>
      <c r="AK42" s="41"/>
      <c r="AL42" s="42"/>
    </row>
    <row r="43" spans="1:38" x14ac:dyDescent="0.25">
      <c r="A43" s="198">
        <f t="shared" si="7"/>
        <v>42</v>
      </c>
      <c r="B43" s="189">
        <v>7</v>
      </c>
      <c r="C43" s="43">
        <v>6</v>
      </c>
      <c r="D43" s="43">
        <v>6</v>
      </c>
      <c r="E43" s="69"/>
      <c r="F43" s="69"/>
      <c r="G43" s="69"/>
      <c r="I43" s="96">
        <f t="shared" si="5"/>
        <v>6.333333333333333</v>
      </c>
      <c r="J43" s="43">
        <v>7</v>
      </c>
      <c r="K43" s="43">
        <v>8</v>
      </c>
      <c r="L43" s="27"/>
      <c r="M43" s="27"/>
      <c r="N43" s="104">
        <f t="shared" si="9"/>
        <v>7.5</v>
      </c>
      <c r="O43" s="103">
        <f t="shared" si="10"/>
        <v>6.9166666666666661</v>
      </c>
      <c r="P43" s="69">
        <v>6</v>
      </c>
      <c r="Q43" s="70"/>
      <c r="R43" s="96">
        <f t="shared" si="6"/>
        <v>6</v>
      </c>
      <c r="S43" s="69">
        <v>6</v>
      </c>
      <c r="T43" s="69"/>
      <c r="U43" s="69"/>
      <c r="V43" s="69"/>
      <c r="W43" s="69">
        <v>8</v>
      </c>
      <c r="X43" s="69"/>
      <c r="Y43" s="43"/>
      <c r="Z43" s="96">
        <f t="shared" si="11"/>
        <v>7</v>
      </c>
      <c r="AA43" s="95">
        <f t="shared" si="12"/>
        <v>6.5</v>
      </c>
      <c r="AD43" s="43">
        <v>10</v>
      </c>
      <c r="AE43" s="105">
        <f t="shared" si="13"/>
        <v>7.8055555555555545</v>
      </c>
      <c r="AF43" s="198">
        <f t="shared" si="8"/>
        <v>42</v>
      </c>
    </row>
    <row r="44" spans="1:38" x14ac:dyDescent="0.25">
      <c r="A44" s="198">
        <f t="shared" si="7"/>
        <v>43</v>
      </c>
      <c r="B44" s="189">
        <v>5</v>
      </c>
      <c r="C44" s="43">
        <v>4</v>
      </c>
      <c r="D44" s="43">
        <v>5</v>
      </c>
      <c r="E44" s="69"/>
      <c r="F44" s="69"/>
      <c r="G44" s="69"/>
      <c r="I44" s="96">
        <f t="shared" si="5"/>
        <v>4.666666666666667</v>
      </c>
      <c r="J44" s="43">
        <v>5</v>
      </c>
      <c r="K44" s="43">
        <v>4</v>
      </c>
      <c r="L44" s="27"/>
      <c r="M44" s="27"/>
      <c r="N44" s="104">
        <f t="shared" si="9"/>
        <v>4.5</v>
      </c>
      <c r="O44" s="103">
        <f t="shared" si="10"/>
        <v>4.5833333333333339</v>
      </c>
      <c r="P44" s="69">
        <v>5</v>
      </c>
      <c r="Q44" s="70"/>
      <c r="R44" s="96">
        <f t="shared" si="6"/>
        <v>5</v>
      </c>
      <c r="S44" s="69">
        <v>6</v>
      </c>
      <c r="T44" s="69"/>
      <c r="U44" s="69"/>
      <c r="V44" s="69"/>
      <c r="W44" s="69">
        <v>6</v>
      </c>
      <c r="X44" s="69"/>
      <c r="Y44" s="43"/>
      <c r="Z44" s="96">
        <f t="shared" si="11"/>
        <v>6</v>
      </c>
      <c r="AA44" s="95">
        <f t="shared" si="12"/>
        <v>5.5</v>
      </c>
      <c r="AD44" s="43">
        <v>5</v>
      </c>
      <c r="AE44" s="105">
        <f t="shared" si="13"/>
        <v>5.0277777777777777</v>
      </c>
      <c r="AF44" s="198">
        <f t="shared" si="8"/>
        <v>43</v>
      </c>
    </row>
    <row r="45" spans="1:38" x14ac:dyDescent="0.25">
      <c r="A45" s="199">
        <f t="shared" si="7"/>
        <v>44</v>
      </c>
      <c r="B45" s="189">
        <v>6</v>
      </c>
      <c r="C45" s="43">
        <v>5</v>
      </c>
      <c r="D45" s="33">
        <v>7</v>
      </c>
      <c r="E45" s="69"/>
      <c r="F45" s="69"/>
      <c r="G45" s="69"/>
      <c r="I45" s="96">
        <f t="shared" si="5"/>
        <v>6</v>
      </c>
      <c r="J45" s="43">
        <v>6</v>
      </c>
      <c r="K45" s="43">
        <v>5</v>
      </c>
      <c r="L45" s="27"/>
      <c r="M45" s="27"/>
      <c r="N45" s="104">
        <f t="shared" si="9"/>
        <v>5.5</v>
      </c>
      <c r="O45" s="103">
        <f t="shared" si="10"/>
        <v>5.75</v>
      </c>
      <c r="P45" s="69">
        <v>5</v>
      </c>
      <c r="Q45" s="70"/>
      <c r="R45" s="96">
        <f t="shared" si="6"/>
        <v>5</v>
      </c>
      <c r="T45" s="69">
        <v>5</v>
      </c>
      <c r="U45" s="69">
        <v>5</v>
      </c>
      <c r="V45" s="69">
        <v>6</v>
      </c>
      <c r="X45" s="69"/>
      <c r="Y45" s="43"/>
      <c r="Z45" s="96">
        <f t="shared" si="11"/>
        <v>5.333333333333333</v>
      </c>
      <c r="AA45" s="95">
        <f t="shared" si="12"/>
        <v>5.1666666666666661</v>
      </c>
      <c r="AD45" s="43">
        <v>7</v>
      </c>
      <c r="AE45" s="105">
        <f t="shared" si="13"/>
        <v>5.9722222222222214</v>
      </c>
      <c r="AF45" s="199">
        <f t="shared" si="8"/>
        <v>44</v>
      </c>
    </row>
    <row r="46" spans="1:38" x14ac:dyDescent="0.25">
      <c r="A46" s="199">
        <f t="shared" si="7"/>
        <v>45</v>
      </c>
      <c r="B46" s="189">
        <v>6</v>
      </c>
      <c r="C46" s="43">
        <v>6</v>
      </c>
      <c r="D46" s="43">
        <v>7</v>
      </c>
      <c r="E46" s="69"/>
      <c r="F46" s="69"/>
      <c r="G46" s="69"/>
      <c r="I46" s="96">
        <f t="shared" si="5"/>
        <v>6.333333333333333</v>
      </c>
      <c r="J46" s="43">
        <v>6</v>
      </c>
      <c r="K46" s="43">
        <v>6</v>
      </c>
      <c r="L46" s="27"/>
      <c r="M46" s="27"/>
      <c r="N46" s="104">
        <f t="shared" si="9"/>
        <v>6</v>
      </c>
      <c r="O46" s="103">
        <f t="shared" si="10"/>
        <v>6.1666666666666661</v>
      </c>
      <c r="P46" s="69">
        <v>5</v>
      </c>
      <c r="Q46" s="70"/>
      <c r="R46" s="96">
        <f t="shared" si="6"/>
        <v>5</v>
      </c>
      <c r="T46" s="69">
        <v>5</v>
      </c>
      <c r="U46" s="69">
        <v>5</v>
      </c>
      <c r="V46" s="69">
        <v>6</v>
      </c>
      <c r="X46" s="69"/>
      <c r="Z46" s="96">
        <f t="shared" si="11"/>
        <v>5.333333333333333</v>
      </c>
      <c r="AA46" s="95">
        <f t="shared" si="12"/>
        <v>5.1666666666666661</v>
      </c>
      <c r="AD46" s="43">
        <v>9</v>
      </c>
      <c r="AE46" s="105">
        <f t="shared" si="13"/>
        <v>6.7777777777777777</v>
      </c>
      <c r="AF46" s="199">
        <f t="shared" si="8"/>
        <v>45</v>
      </c>
    </row>
    <row r="47" spans="1:38" x14ac:dyDescent="0.25">
      <c r="A47" s="199">
        <f t="shared" si="7"/>
        <v>46</v>
      </c>
      <c r="B47" s="189">
        <v>8</v>
      </c>
      <c r="C47" s="43">
        <v>8</v>
      </c>
      <c r="D47" s="43">
        <v>8</v>
      </c>
      <c r="E47" s="69"/>
      <c r="F47" s="69"/>
      <c r="G47" s="69"/>
      <c r="I47" s="96">
        <f t="shared" si="5"/>
        <v>8</v>
      </c>
      <c r="J47" s="43">
        <v>9</v>
      </c>
      <c r="K47" s="43">
        <v>8</v>
      </c>
      <c r="L47" s="27"/>
      <c r="M47" s="27"/>
      <c r="N47" s="104">
        <f t="shared" si="9"/>
        <v>8.5</v>
      </c>
      <c r="O47" s="103">
        <f t="shared" si="10"/>
        <v>8.25</v>
      </c>
      <c r="P47" s="69">
        <v>7</v>
      </c>
      <c r="Q47" s="70"/>
      <c r="R47" s="96">
        <f t="shared" si="6"/>
        <v>7</v>
      </c>
      <c r="T47" s="69">
        <v>8</v>
      </c>
      <c r="U47" s="69">
        <v>8</v>
      </c>
      <c r="V47" s="69">
        <v>6</v>
      </c>
      <c r="X47" s="69"/>
      <c r="Z47" s="96">
        <f t="shared" si="11"/>
        <v>7.333333333333333</v>
      </c>
      <c r="AA47" s="95">
        <f t="shared" si="12"/>
        <v>7.1666666666666661</v>
      </c>
      <c r="AD47" s="43">
        <v>10</v>
      </c>
      <c r="AE47" s="105">
        <f t="shared" si="13"/>
        <v>8.4722222222222214</v>
      </c>
      <c r="AF47" s="199">
        <f t="shared" si="8"/>
        <v>46</v>
      </c>
    </row>
    <row r="48" spans="1:38" x14ac:dyDescent="0.25">
      <c r="A48" s="199">
        <f t="shared" si="7"/>
        <v>47</v>
      </c>
      <c r="B48" s="189">
        <v>5</v>
      </c>
      <c r="C48" s="43">
        <v>5</v>
      </c>
      <c r="D48" s="43">
        <v>5</v>
      </c>
      <c r="E48" s="69"/>
      <c r="F48" s="69"/>
      <c r="G48" s="69"/>
      <c r="I48" s="96">
        <f t="shared" si="5"/>
        <v>5</v>
      </c>
      <c r="J48" s="43">
        <v>6</v>
      </c>
      <c r="K48" s="43">
        <v>6</v>
      </c>
      <c r="L48" s="27"/>
      <c r="M48" s="27"/>
      <c r="N48" s="104">
        <f t="shared" si="9"/>
        <v>6</v>
      </c>
      <c r="O48" s="103">
        <f t="shared" si="10"/>
        <v>5.5</v>
      </c>
      <c r="P48" s="69">
        <v>5</v>
      </c>
      <c r="Q48" s="70"/>
      <c r="R48" s="96">
        <f t="shared" si="6"/>
        <v>5</v>
      </c>
      <c r="T48" s="69">
        <v>5</v>
      </c>
      <c r="U48" s="69">
        <v>5</v>
      </c>
      <c r="V48" s="69">
        <v>5</v>
      </c>
      <c r="X48" s="69"/>
      <c r="Z48" s="96">
        <f t="shared" si="11"/>
        <v>5</v>
      </c>
      <c r="AA48" s="95">
        <f t="shared" si="12"/>
        <v>5</v>
      </c>
      <c r="AD48" s="43">
        <v>8</v>
      </c>
      <c r="AE48" s="105">
        <f t="shared" si="13"/>
        <v>6.166666666666667</v>
      </c>
      <c r="AF48" s="199">
        <f t="shared" si="8"/>
        <v>47</v>
      </c>
    </row>
    <row r="49" spans="1:37" x14ac:dyDescent="0.25">
      <c r="A49" s="193">
        <f t="shared" si="7"/>
        <v>48</v>
      </c>
      <c r="B49" s="189">
        <v>9</v>
      </c>
      <c r="C49" s="43">
        <v>6</v>
      </c>
      <c r="D49" s="43">
        <v>6</v>
      </c>
      <c r="E49" s="69"/>
      <c r="F49" s="69"/>
      <c r="G49" s="69"/>
      <c r="I49" s="96">
        <f t="shared" si="5"/>
        <v>7</v>
      </c>
      <c r="J49" s="43">
        <v>7</v>
      </c>
      <c r="K49" s="43">
        <v>7</v>
      </c>
      <c r="L49" s="27"/>
      <c r="M49" s="27"/>
      <c r="N49" s="104">
        <f t="shared" si="9"/>
        <v>7</v>
      </c>
      <c r="O49" s="103">
        <f t="shared" si="10"/>
        <v>7</v>
      </c>
      <c r="Q49" s="70"/>
      <c r="R49" s="33"/>
      <c r="T49" s="69">
        <v>6</v>
      </c>
      <c r="U49" s="69">
        <v>5</v>
      </c>
      <c r="V49" s="69">
        <v>6</v>
      </c>
      <c r="X49" s="69"/>
      <c r="Z49" s="96">
        <f t="shared" si="11"/>
        <v>5.666666666666667</v>
      </c>
      <c r="AA49" s="95">
        <f t="shared" si="12"/>
        <v>5.666666666666667</v>
      </c>
      <c r="AD49" s="43">
        <v>10</v>
      </c>
      <c r="AE49" s="105">
        <f t="shared" si="13"/>
        <v>7.5555555555555562</v>
      </c>
      <c r="AF49" s="193">
        <f t="shared" si="8"/>
        <v>48</v>
      </c>
    </row>
    <row r="50" spans="1:37" x14ac:dyDescent="0.25">
      <c r="A50" s="199">
        <f t="shared" si="7"/>
        <v>49</v>
      </c>
      <c r="B50" s="189">
        <v>8</v>
      </c>
      <c r="C50" s="43">
        <v>7</v>
      </c>
      <c r="D50" s="43">
        <v>7</v>
      </c>
      <c r="E50" s="69"/>
      <c r="F50" s="69"/>
      <c r="G50" s="69"/>
      <c r="I50" s="96">
        <f t="shared" si="5"/>
        <v>7.333333333333333</v>
      </c>
      <c r="J50" s="43">
        <v>6</v>
      </c>
      <c r="K50" s="43">
        <v>7</v>
      </c>
      <c r="L50" s="27"/>
      <c r="M50" s="27"/>
      <c r="N50" s="104">
        <f t="shared" si="9"/>
        <v>6.5</v>
      </c>
      <c r="O50" s="103">
        <f t="shared" si="10"/>
        <v>6.9166666666666661</v>
      </c>
      <c r="P50" s="69">
        <v>7</v>
      </c>
      <c r="Q50" s="70"/>
      <c r="R50" s="96">
        <f t="shared" si="6"/>
        <v>7</v>
      </c>
      <c r="S50" s="69">
        <v>6</v>
      </c>
      <c r="T50" s="69"/>
      <c r="U50" s="69"/>
      <c r="V50" s="69"/>
      <c r="W50" s="69">
        <v>8</v>
      </c>
      <c r="X50" s="69"/>
      <c r="Z50" s="96">
        <f t="shared" si="11"/>
        <v>7</v>
      </c>
      <c r="AA50" s="95">
        <f t="shared" si="12"/>
        <v>7</v>
      </c>
      <c r="AD50" s="43">
        <v>10</v>
      </c>
      <c r="AE50" s="105">
        <f t="shared" si="13"/>
        <v>7.9722222222222214</v>
      </c>
      <c r="AF50" s="199">
        <f t="shared" si="8"/>
        <v>49</v>
      </c>
      <c r="AK50" s="27"/>
    </row>
    <row r="51" spans="1:37" x14ac:dyDescent="0.25">
      <c r="A51" s="198">
        <f t="shared" si="7"/>
        <v>50</v>
      </c>
      <c r="B51" s="189">
        <v>7</v>
      </c>
      <c r="C51" s="43">
        <v>6</v>
      </c>
      <c r="D51" s="43">
        <v>7</v>
      </c>
      <c r="E51" s="69"/>
      <c r="F51" s="69"/>
      <c r="G51" s="69"/>
      <c r="I51" s="96">
        <f t="shared" si="5"/>
        <v>6.666666666666667</v>
      </c>
      <c r="J51" s="43">
        <v>5</v>
      </c>
      <c r="K51" s="43">
        <v>6</v>
      </c>
      <c r="L51" s="27"/>
      <c r="M51" s="27"/>
      <c r="N51" s="104">
        <f t="shared" si="9"/>
        <v>5.5</v>
      </c>
      <c r="O51" s="103">
        <f t="shared" si="10"/>
        <v>6.0833333333333339</v>
      </c>
      <c r="P51" s="69">
        <v>7</v>
      </c>
      <c r="Q51" s="70"/>
      <c r="R51" s="96">
        <f t="shared" si="6"/>
        <v>7</v>
      </c>
      <c r="T51" s="69">
        <v>6</v>
      </c>
      <c r="U51" s="69">
        <v>7</v>
      </c>
      <c r="V51" s="69">
        <v>7</v>
      </c>
      <c r="X51" s="69"/>
      <c r="Z51" s="96">
        <f t="shared" si="11"/>
        <v>6.666666666666667</v>
      </c>
      <c r="AA51" s="95">
        <f t="shared" si="12"/>
        <v>6.8333333333333339</v>
      </c>
      <c r="AD51" s="43">
        <v>10</v>
      </c>
      <c r="AE51" s="105">
        <f t="shared" si="13"/>
        <v>7.6388888888888893</v>
      </c>
      <c r="AF51" s="198">
        <f t="shared" si="8"/>
        <v>50</v>
      </c>
      <c r="AK51" s="27"/>
    </row>
    <row r="52" spans="1:37" x14ac:dyDescent="0.25">
      <c r="A52" s="198">
        <f t="shared" si="7"/>
        <v>51</v>
      </c>
      <c r="B52" s="189">
        <v>5</v>
      </c>
      <c r="C52" s="43">
        <v>5</v>
      </c>
      <c r="D52" s="43">
        <v>6</v>
      </c>
      <c r="E52" s="69"/>
      <c r="F52" s="69"/>
      <c r="G52" s="69"/>
      <c r="I52" s="96">
        <f t="shared" si="5"/>
        <v>5.333333333333333</v>
      </c>
      <c r="J52" s="43">
        <v>5</v>
      </c>
      <c r="K52" s="43">
        <v>6</v>
      </c>
      <c r="L52" s="27"/>
      <c r="M52" s="27"/>
      <c r="N52" s="104">
        <f t="shared" si="9"/>
        <v>5.5</v>
      </c>
      <c r="O52" s="103">
        <f t="shared" si="10"/>
        <v>5.4166666666666661</v>
      </c>
      <c r="P52" s="69">
        <v>5</v>
      </c>
      <c r="Q52" s="70"/>
      <c r="R52" s="96">
        <f t="shared" si="6"/>
        <v>5</v>
      </c>
      <c r="T52" s="69">
        <v>5</v>
      </c>
      <c r="U52" s="69">
        <v>6</v>
      </c>
      <c r="V52" s="69">
        <v>6</v>
      </c>
      <c r="X52" s="69"/>
      <c r="Z52" s="96">
        <f t="shared" si="11"/>
        <v>5.666666666666667</v>
      </c>
      <c r="AA52" s="95">
        <f t="shared" si="12"/>
        <v>5.3333333333333339</v>
      </c>
      <c r="AD52" s="43">
        <v>8</v>
      </c>
      <c r="AE52" s="105">
        <f t="shared" si="13"/>
        <v>6.25</v>
      </c>
      <c r="AF52" s="198">
        <f t="shared" si="8"/>
        <v>51</v>
      </c>
      <c r="AK52" s="27"/>
    </row>
    <row r="53" spans="1:37" x14ac:dyDescent="0.25">
      <c r="A53" s="193">
        <f t="shared" si="7"/>
        <v>52</v>
      </c>
      <c r="B53" s="189">
        <v>7</v>
      </c>
      <c r="C53" s="43">
        <v>5</v>
      </c>
      <c r="D53" s="43">
        <v>5</v>
      </c>
      <c r="E53" s="69"/>
      <c r="F53" s="69"/>
      <c r="G53" s="69"/>
      <c r="I53" s="96">
        <f t="shared" si="5"/>
        <v>5.666666666666667</v>
      </c>
      <c r="J53" s="43">
        <v>6</v>
      </c>
      <c r="K53" s="43">
        <v>5</v>
      </c>
      <c r="L53" s="27"/>
      <c r="M53" s="27"/>
      <c r="N53" s="104">
        <f t="shared" si="9"/>
        <v>5.5</v>
      </c>
      <c r="O53" s="103">
        <f t="shared" si="10"/>
        <v>5.5833333333333339</v>
      </c>
      <c r="P53" s="69">
        <v>5</v>
      </c>
      <c r="Q53" s="70"/>
      <c r="R53" s="96">
        <f t="shared" si="6"/>
        <v>5</v>
      </c>
      <c r="T53" s="69">
        <v>8</v>
      </c>
      <c r="U53" s="69">
        <v>7</v>
      </c>
      <c r="V53" s="69"/>
      <c r="X53" s="69"/>
      <c r="Z53" s="96">
        <f t="shared" si="11"/>
        <v>7.5</v>
      </c>
      <c r="AA53" s="95">
        <f t="shared" si="12"/>
        <v>6.25</v>
      </c>
      <c r="AD53" s="43">
        <v>9</v>
      </c>
      <c r="AE53" s="105">
        <f t="shared" si="13"/>
        <v>6.9444444444444455</v>
      </c>
      <c r="AF53" s="193">
        <f t="shared" si="8"/>
        <v>52</v>
      </c>
      <c r="AK53" s="27"/>
    </row>
    <row r="54" spans="1:37" x14ac:dyDescent="0.25">
      <c r="A54" s="198">
        <f t="shared" si="7"/>
        <v>53</v>
      </c>
      <c r="B54" s="189">
        <v>6</v>
      </c>
      <c r="C54" s="43">
        <v>5</v>
      </c>
      <c r="D54" s="43">
        <v>5</v>
      </c>
      <c r="E54" s="68"/>
      <c r="F54" s="68"/>
      <c r="G54" s="68"/>
      <c r="H54" s="30"/>
      <c r="I54" s="87">
        <f t="shared" si="5"/>
        <v>5.333333333333333</v>
      </c>
      <c r="J54" s="43">
        <v>9</v>
      </c>
      <c r="K54" s="43">
        <v>6</v>
      </c>
      <c r="L54" s="30"/>
      <c r="M54" s="30"/>
      <c r="N54" s="191">
        <f t="shared" si="9"/>
        <v>7.5</v>
      </c>
      <c r="O54" s="103">
        <f t="shared" si="10"/>
        <v>6.4166666666666661</v>
      </c>
      <c r="P54" s="68">
        <v>5</v>
      </c>
      <c r="Q54" s="68"/>
      <c r="R54" s="87">
        <f t="shared" si="6"/>
        <v>5</v>
      </c>
      <c r="S54" s="68"/>
      <c r="T54" s="68">
        <v>5</v>
      </c>
      <c r="U54" s="68">
        <v>5</v>
      </c>
      <c r="V54" s="68">
        <v>6</v>
      </c>
      <c r="W54" s="68"/>
      <c r="X54" s="68"/>
      <c r="Y54" s="30"/>
      <c r="Z54" s="87">
        <f t="shared" si="11"/>
        <v>5.333333333333333</v>
      </c>
      <c r="AA54" s="86">
        <f t="shared" si="12"/>
        <v>5.1666666666666661</v>
      </c>
      <c r="AB54" s="30"/>
      <c r="AC54" s="30"/>
      <c r="AD54" s="43">
        <v>8</v>
      </c>
      <c r="AE54" s="105">
        <f t="shared" si="13"/>
        <v>6.5277777777777777</v>
      </c>
      <c r="AF54" s="198">
        <f t="shared" si="8"/>
        <v>53</v>
      </c>
      <c r="AK54" s="27"/>
    </row>
    <row r="55" spans="1:37" x14ac:dyDescent="0.25">
      <c r="A55" s="198">
        <f t="shared" si="7"/>
        <v>54</v>
      </c>
      <c r="B55" s="189">
        <v>7</v>
      </c>
      <c r="C55" s="43">
        <v>5</v>
      </c>
      <c r="D55" s="43">
        <v>6</v>
      </c>
      <c r="E55" s="68"/>
      <c r="F55" s="68"/>
      <c r="G55" s="68"/>
      <c r="H55" s="30"/>
      <c r="I55" s="96">
        <f t="shared" si="5"/>
        <v>6</v>
      </c>
      <c r="J55" s="43">
        <v>7</v>
      </c>
      <c r="K55" s="43">
        <v>7</v>
      </c>
      <c r="L55" s="30"/>
      <c r="M55" s="30"/>
      <c r="N55" s="104">
        <f t="shared" si="9"/>
        <v>7</v>
      </c>
      <c r="O55" s="103">
        <f t="shared" si="10"/>
        <v>6.5</v>
      </c>
      <c r="P55" s="68">
        <v>6</v>
      </c>
      <c r="Q55" s="68"/>
      <c r="R55" s="96">
        <f t="shared" si="6"/>
        <v>6</v>
      </c>
      <c r="S55" s="68"/>
      <c r="T55" s="68">
        <v>5</v>
      </c>
      <c r="U55" s="68">
        <v>6</v>
      </c>
      <c r="V55" s="68">
        <v>6</v>
      </c>
      <c r="W55" s="68"/>
      <c r="X55" s="68"/>
      <c r="Y55" s="30"/>
      <c r="Z55" s="96">
        <f t="shared" si="11"/>
        <v>5.666666666666667</v>
      </c>
      <c r="AA55" s="95">
        <f t="shared" si="12"/>
        <v>5.8333333333333339</v>
      </c>
      <c r="AB55" s="30"/>
      <c r="AC55" s="30"/>
      <c r="AD55" s="43">
        <v>9</v>
      </c>
      <c r="AE55" s="105">
        <f t="shared" si="13"/>
        <v>7.1111111111111116</v>
      </c>
      <c r="AF55" s="198">
        <f t="shared" si="8"/>
        <v>54</v>
      </c>
      <c r="AK55" s="27"/>
    </row>
    <row r="56" spans="1:37" x14ac:dyDescent="0.25">
      <c r="A56" s="193">
        <f t="shared" si="7"/>
        <v>55</v>
      </c>
      <c r="B56" s="189">
        <v>8</v>
      </c>
      <c r="C56" s="43">
        <v>7</v>
      </c>
      <c r="D56" s="43">
        <v>9</v>
      </c>
      <c r="E56" s="68"/>
      <c r="F56" s="70"/>
      <c r="G56" s="70"/>
      <c r="H56" s="30"/>
      <c r="I56" s="96">
        <f t="shared" si="5"/>
        <v>8</v>
      </c>
      <c r="J56" s="43">
        <v>6</v>
      </c>
      <c r="K56" s="43">
        <v>9</v>
      </c>
      <c r="L56" s="30"/>
      <c r="M56" s="30"/>
      <c r="N56" s="104">
        <f t="shared" si="9"/>
        <v>7.5</v>
      </c>
      <c r="O56" s="103">
        <f t="shared" si="10"/>
        <v>7.75</v>
      </c>
      <c r="P56" s="68"/>
      <c r="Q56" s="68"/>
      <c r="R56" s="33"/>
      <c r="S56" s="68"/>
      <c r="T56" s="68">
        <v>6</v>
      </c>
      <c r="U56" s="68">
        <v>6</v>
      </c>
      <c r="V56" s="68">
        <v>8</v>
      </c>
      <c r="W56" s="68"/>
      <c r="X56" s="68"/>
      <c r="Y56" s="30"/>
      <c r="Z56" s="96">
        <f t="shared" si="11"/>
        <v>6.666666666666667</v>
      </c>
      <c r="AA56" s="95">
        <f t="shared" si="12"/>
        <v>6.666666666666667</v>
      </c>
      <c r="AB56" s="30"/>
      <c r="AC56" s="30"/>
      <c r="AD56" s="43">
        <v>10</v>
      </c>
      <c r="AE56" s="105">
        <f t="shared" si="13"/>
        <v>8.1388888888888893</v>
      </c>
      <c r="AF56" s="193">
        <f t="shared" si="8"/>
        <v>55</v>
      </c>
      <c r="AK56" s="27"/>
    </row>
    <row r="57" spans="1:37" x14ac:dyDescent="0.25">
      <c r="A57" s="193">
        <f t="shared" si="7"/>
        <v>56</v>
      </c>
      <c r="B57" s="189">
        <v>10</v>
      </c>
      <c r="C57" s="43">
        <v>9</v>
      </c>
      <c r="D57" s="43">
        <v>10</v>
      </c>
      <c r="E57" s="69"/>
      <c r="F57" s="70"/>
      <c r="G57" s="70"/>
      <c r="I57" s="96">
        <f t="shared" si="5"/>
        <v>9.6666666666666661</v>
      </c>
      <c r="J57" s="43">
        <v>6</v>
      </c>
      <c r="K57" s="43">
        <v>8</v>
      </c>
      <c r="L57" s="27"/>
      <c r="M57" s="27"/>
      <c r="N57" s="104">
        <f t="shared" si="9"/>
        <v>7</v>
      </c>
      <c r="O57" s="103">
        <f t="shared" si="10"/>
        <v>8.3333333333333321</v>
      </c>
      <c r="R57" s="33"/>
      <c r="T57" s="69">
        <v>7</v>
      </c>
      <c r="U57" s="69">
        <v>9</v>
      </c>
      <c r="V57" s="69">
        <v>8</v>
      </c>
      <c r="X57" s="69"/>
      <c r="Z57" s="96">
        <f t="shared" si="11"/>
        <v>8</v>
      </c>
      <c r="AA57" s="95">
        <f t="shared" si="12"/>
        <v>8</v>
      </c>
      <c r="AD57" s="43">
        <v>10</v>
      </c>
      <c r="AE57" s="105">
        <f t="shared" si="13"/>
        <v>8.7777777777777768</v>
      </c>
      <c r="AF57" s="193">
        <f t="shared" si="8"/>
        <v>56</v>
      </c>
      <c r="AK57" s="27"/>
    </row>
    <row r="58" spans="1:37" x14ac:dyDescent="0.25">
      <c r="A58" s="192">
        <f t="shared" si="7"/>
        <v>57</v>
      </c>
      <c r="B58" s="189">
        <v>8</v>
      </c>
      <c r="C58" s="43">
        <v>8</v>
      </c>
      <c r="D58" s="43">
        <v>7</v>
      </c>
      <c r="E58" s="69"/>
      <c r="F58" s="70"/>
      <c r="G58" s="70"/>
      <c r="I58" s="96">
        <f t="shared" si="5"/>
        <v>7.666666666666667</v>
      </c>
      <c r="J58" s="43">
        <v>9</v>
      </c>
      <c r="K58" s="43">
        <v>9</v>
      </c>
      <c r="L58" s="27"/>
      <c r="M58" s="27"/>
      <c r="N58" s="104">
        <f t="shared" si="9"/>
        <v>9</v>
      </c>
      <c r="O58" s="103">
        <f t="shared" si="10"/>
        <v>8.3333333333333339</v>
      </c>
      <c r="P58" s="69">
        <v>6</v>
      </c>
      <c r="R58" s="96">
        <f t="shared" si="6"/>
        <v>6</v>
      </c>
      <c r="T58" s="69">
        <v>8</v>
      </c>
      <c r="U58" s="69">
        <v>8</v>
      </c>
      <c r="V58" s="69">
        <v>8</v>
      </c>
      <c r="X58" s="69"/>
      <c r="Z58" s="96">
        <f t="shared" si="11"/>
        <v>8</v>
      </c>
      <c r="AA58" s="95">
        <f t="shared" si="12"/>
        <v>7</v>
      </c>
      <c r="AD58" s="43">
        <v>9</v>
      </c>
      <c r="AE58" s="105">
        <f t="shared" si="13"/>
        <v>8.1111111111111125</v>
      </c>
      <c r="AF58" s="192">
        <f t="shared" si="8"/>
        <v>57</v>
      </c>
      <c r="AK58" s="27"/>
    </row>
    <row r="59" spans="1:37" x14ac:dyDescent="0.25">
      <c r="A59" s="199">
        <f t="shared" si="7"/>
        <v>58</v>
      </c>
      <c r="B59" s="189">
        <v>9</v>
      </c>
      <c r="C59" s="43">
        <v>8</v>
      </c>
      <c r="D59" s="43">
        <v>10</v>
      </c>
      <c r="E59" s="69"/>
      <c r="F59" s="69"/>
      <c r="G59" s="69"/>
      <c r="I59" s="96">
        <f t="shared" si="5"/>
        <v>9</v>
      </c>
      <c r="J59" s="43">
        <v>9</v>
      </c>
      <c r="K59" s="43">
        <v>8</v>
      </c>
      <c r="L59" s="27"/>
      <c r="M59" s="27"/>
      <c r="N59" s="104">
        <f t="shared" si="9"/>
        <v>8.5</v>
      </c>
      <c r="O59" s="103">
        <f t="shared" si="10"/>
        <v>8.75</v>
      </c>
      <c r="P59" s="69">
        <v>5</v>
      </c>
      <c r="R59" s="96">
        <f t="shared" si="6"/>
        <v>5</v>
      </c>
      <c r="S59" s="69">
        <v>6</v>
      </c>
      <c r="T59" s="69">
        <v>7</v>
      </c>
      <c r="U59" s="69">
        <v>8</v>
      </c>
      <c r="V59" s="69"/>
      <c r="X59" s="69"/>
      <c r="Z59" s="96">
        <f t="shared" si="11"/>
        <v>7</v>
      </c>
      <c r="AA59" s="95">
        <f t="shared" si="12"/>
        <v>6</v>
      </c>
      <c r="AD59" s="43">
        <v>8</v>
      </c>
      <c r="AE59" s="105">
        <f t="shared" si="13"/>
        <v>7.583333333333333</v>
      </c>
      <c r="AF59" s="199">
        <f t="shared" si="8"/>
        <v>58</v>
      </c>
      <c r="AK59" s="27"/>
    </row>
    <row r="60" spans="1:37" x14ac:dyDescent="0.25">
      <c r="A60" s="199">
        <f t="shared" si="7"/>
        <v>59</v>
      </c>
      <c r="B60" s="189">
        <v>10</v>
      </c>
      <c r="C60" s="43">
        <v>10</v>
      </c>
      <c r="D60" s="43">
        <v>10</v>
      </c>
      <c r="E60" s="69"/>
      <c r="F60" s="69"/>
      <c r="G60" s="69"/>
      <c r="I60" s="96">
        <f t="shared" si="5"/>
        <v>10</v>
      </c>
      <c r="J60" s="43">
        <v>9</v>
      </c>
      <c r="K60" s="43">
        <v>9</v>
      </c>
      <c r="L60" s="27"/>
      <c r="M60" s="27"/>
      <c r="N60" s="104">
        <f t="shared" si="9"/>
        <v>9</v>
      </c>
      <c r="O60" s="103">
        <f t="shared" si="10"/>
        <v>9.5</v>
      </c>
      <c r="P60" s="69">
        <v>8</v>
      </c>
      <c r="R60" s="96">
        <f t="shared" si="6"/>
        <v>8</v>
      </c>
      <c r="T60" s="69">
        <v>7</v>
      </c>
      <c r="U60" s="69">
        <v>8</v>
      </c>
      <c r="V60" s="69">
        <v>8</v>
      </c>
      <c r="X60" s="69"/>
      <c r="Z60" s="96">
        <f t="shared" si="11"/>
        <v>7.666666666666667</v>
      </c>
      <c r="AA60" s="95">
        <f t="shared" si="12"/>
        <v>7.8333333333333339</v>
      </c>
      <c r="AD60" s="43">
        <v>10</v>
      </c>
      <c r="AE60" s="105">
        <f t="shared" si="13"/>
        <v>9.1111111111111125</v>
      </c>
      <c r="AF60" s="199">
        <f t="shared" si="8"/>
        <v>59</v>
      </c>
      <c r="AK60" s="27"/>
    </row>
    <row r="61" spans="1:37" ht="15.75" thickBot="1" x14ac:dyDescent="0.3">
      <c r="A61" s="240">
        <f t="shared" si="7"/>
        <v>60</v>
      </c>
      <c r="B61" s="194">
        <v>8</v>
      </c>
      <c r="C61" s="194">
        <v>8</v>
      </c>
      <c r="D61" s="194">
        <v>6</v>
      </c>
      <c r="E61" s="195"/>
      <c r="F61" s="195"/>
      <c r="G61" s="195"/>
      <c r="H61" s="235"/>
      <c r="I61" s="196">
        <f t="shared" si="5"/>
        <v>7.333333333333333</v>
      </c>
      <c r="J61" s="194">
        <v>7</v>
      </c>
      <c r="K61" s="194">
        <v>8</v>
      </c>
      <c r="L61" s="235"/>
      <c r="M61" s="235"/>
      <c r="N61" s="238">
        <f t="shared" si="9"/>
        <v>7.5</v>
      </c>
      <c r="O61" s="197">
        <f t="shared" si="10"/>
        <v>7.4166666666666661</v>
      </c>
      <c r="P61" s="195"/>
      <c r="Q61" s="195"/>
      <c r="R61" s="162"/>
      <c r="S61" s="195"/>
      <c r="T61" s="195">
        <v>8</v>
      </c>
      <c r="U61" s="195">
        <v>9</v>
      </c>
      <c r="V61" s="195">
        <v>8</v>
      </c>
      <c r="W61" s="195"/>
      <c r="X61" s="195"/>
      <c r="Y61" s="235"/>
      <c r="Z61" s="196">
        <f t="shared" si="11"/>
        <v>8.3333333333333339</v>
      </c>
      <c r="AA61" s="197">
        <f t="shared" si="12"/>
        <v>8.3333333333333339</v>
      </c>
      <c r="AB61" s="235"/>
      <c r="AC61" s="235"/>
      <c r="AD61" s="235">
        <v>10</v>
      </c>
      <c r="AE61" s="236">
        <f t="shared" si="13"/>
        <v>8.5833333333333339</v>
      </c>
      <c r="AF61" s="240">
        <f t="shared" si="8"/>
        <v>60</v>
      </c>
      <c r="AK61" s="27"/>
    </row>
    <row r="62" spans="1:37" x14ac:dyDescent="0.25">
      <c r="A62" s="199">
        <f t="shared" si="7"/>
        <v>61</v>
      </c>
      <c r="B62" s="43">
        <v>5</v>
      </c>
      <c r="C62" s="43">
        <v>5</v>
      </c>
      <c r="D62" s="43">
        <v>5</v>
      </c>
      <c r="E62" s="69"/>
      <c r="F62" s="69"/>
      <c r="G62" s="69">
        <v>7</v>
      </c>
      <c r="I62" s="96">
        <f t="shared" si="5"/>
        <v>5.5</v>
      </c>
      <c r="J62" s="43">
        <v>5</v>
      </c>
      <c r="K62" s="43">
        <v>5</v>
      </c>
      <c r="L62" s="27">
        <v>7</v>
      </c>
      <c r="M62" s="27">
        <v>5</v>
      </c>
      <c r="N62" s="104">
        <f t="shared" si="9"/>
        <v>5.5</v>
      </c>
      <c r="O62" s="103">
        <f t="shared" si="10"/>
        <v>5.5</v>
      </c>
      <c r="R62" s="33"/>
      <c r="T62" s="69"/>
      <c r="U62" s="69"/>
      <c r="V62" s="69"/>
      <c r="X62" s="69"/>
      <c r="Y62" s="27">
        <v>5</v>
      </c>
      <c r="Z62" s="96">
        <f t="shared" si="11"/>
        <v>5</v>
      </c>
      <c r="AA62" s="95">
        <f t="shared" si="12"/>
        <v>5</v>
      </c>
      <c r="AD62" s="43">
        <v>9</v>
      </c>
      <c r="AE62" s="105">
        <f t="shared" si="13"/>
        <v>6.5</v>
      </c>
      <c r="AF62" s="199">
        <f t="shared" si="8"/>
        <v>61</v>
      </c>
      <c r="AK62" s="27"/>
    </row>
    <row r="63" spans="1:37" x14ac:dyDescent="0.25">
      <c r="A63" s="198">
        <f t="shared" si="7"/>
        <v>62</v>
      </c>
      <c r="B63" s="43">
        <v>6</v>
      </c>
      <c r="C63" s="43">
        <v>7</v>
      </c>
      <c r="D63" s="43">
        <v>7</v>
      </c>
      <c r="E63" s="69"/>
      <c r="F63" s="69"/>
      <c r="G63" s="69"/>
      <c r="I63" s="96">
        <f t="shared" si="5"/>
        <v>6.666666666666667</v>
      </c>
      <c r="J63" s="43">
        <v>6</v>
      </c>
      <c r="K63" s="43">
        <v>8</v>
      </c>
      <c r="L63" s="27">
        <v>7</v>
      </c>
      <c r="M63" s="27">
        <v>8</v>
      </c>
      <c r="N63" s="104">
        <f t="shared" si="9"/>
        <v>7.25</v>
      </c>
      <c r="O63" s="103">
        <f t="shared" si="10"/>
        <v>6.9583333333333339</v>
      </c>
      <c r="Q63" s="69">
        <v>8</v>
      </c>
      <c r="R63" s="96">
        <f t="shared" si="6"/>
        <v>8</v>
      </c>
      <c r="T63" s="69"/>
      <c r="U63" s="69"/>
      <c r="V63" s="69"/>
      <c r="X63" s="69"/>
      <c r="Y63" s="27">
        <v>9</v>
      </c>
      <c r="Z63" s="96">
        <f t="shared" si="11"/>
        <v>9</v>
      </c>
      <c r="AA63" s="95">
        <f t="shared" si="12"/>
        <v>8.5</v>
      </c>
      <c r="AD63" s="43">
        <v>9</v>
      </c>
      <c r="AE63" s="105">
        <f t="shared" si="13"/>
        <v>8.1527777777777786</v>
      </c>
      <c r="AF63" s="198">
        <f t="shared" si="8"/>
        <v>62</v>
      </c>
      <c r="AK63" s="27"/>
    </row>
    <row r="64" spans="1:37" x14ac:dyDescent="0.25">
      <c r="A64" s="199">
        <f t="shared" si="7"/>
        <v>63</v>
      </c>
      <c r="B64" s="43">
        <v>7</v>
      </c>
      <c r="C64" s="43">
        <v>6</v>
      </c>
      <c r="D64" s="43">
        <v>7</v>
      </c>
      <c r="E64" s="69"/>
      <c r="F64" s="69"/>
      <c r="G64" s="69">
        <v>9</v>
      </c>
      <c r="I64" s="96">
        <f t="shared" si="5"/>
        <v>7.25</v>
      </c>
      <c r="J64" s="43">
        <v>7</v>
      </c>
      <c r="K64" s="43">
        <v>6</v>
      </c>
      <c r="L64" s="27"/>
      <c r="M64" s="27">
        <v>5</v>
      </c>
      <c r="N64" s="104">
        <f t="shared" si="9"/>
        <v>6</v>
      </c>
      <c r="O64" s="103">
        <f t="shared" si="10"/>
        <v>6.625</v>
      </c>
      <c r="Q64" s="69">
        <v>5</v>
      </c>
      <c r="R64" s="96">
        <f t="shared" si="6"/>
        <v>5</v>
      </c>
      <c r="T64" s="69"/>
      <c r="U64" s="69"/>
      <c r="V64" s="69"/>
      <c r="X64" s="69"/>
      <c r="Y64" s="27">
        <v>7</v>
      </c>
      <c r="Z64" s="96">
        <f t="shared" si="11"/>
        <v>7</v>
      </c>
      <c r="AA64" s="95">
        <f t="shared" si="12"/>
        <v>6</v>
      </c>
      <c r="AD64" s="43">
        <v>9</v>
      </c>
      <c r="AE64" s="105">
        <f t="shared" si="13"/>
        <v>7.208333333333333</v>
      </c>
      <c r="AF64" s="199">
        <f t="shared" si="8"/>
        <v>63</v>
      </c>
      <c r="AK64" s="27"/>
    </row>
    <row r="65" spans="1:37" x14ac:dyDescent="0.25">
      <c r="A65" s="199">
        <f t="shared" si="7"/>
        <v>64</v>
      </c>
      <c r="B65" s="43">
        <v>5</v>
      </c>
      <c r="C65" s="43">
        <v>5</v>
      </c>
      <c r="D65" s="43">
        <v>5</v>
      </c>
      <c r="E65" s="69"/>
      <c r="F65" s="69"/>
      <c r="G65" s="69">
        <v>6</v>
      </c>
      <c r="I65" s="96">
        <f t="shared" si="5"/>
        <v>5.25</v>
      </c>
      <c r="J65" s="43">
        <v>5</v>
      </c>
      <c r="K65" s="43">
        <v>5</v>
      </c>
      <c r="L65" s="27"/>
      <c r="M65" s="27">
        <v>5</v>
      </c>
      <c r="N65" s="104">
        <f t="shared" si="9"/>
        <v>5</v>
      </c>
      <c r="O65" s="103">
        <f t="shared" si="10"/>
        <v>5.125</v>
      </c>
      <c r="Q65" s="69">
        <v>5</v>
      </c>
      <c r="R65" s="96">
        <f t="shared" si="6"/>
        <v>5</v>
      </c>
      <c r="T65" s="69"/>
      <c r="U65" s="69"/>
      <c r="V65" s="69"/>
      <c r="X65" s="69"/>
      <c r="Y65" s="27">
        <v>5</v>
      </c>
      <c r="Z65" s="96">
        <f t="shared" si="11"/>
        <v>5</v>
      </c>
      <c r="AA65" s="95">
        <f t="shared" si="12"/>
        <v>5</v>
      </c>
      <c r="AD65" s="43">
        <v>6</v>
      </c>
      <c r="AE65" s="105">
        <f t="shared" si="13"/>
        <v>5.375</v>
      </c>
      <c r="AF65" s="199">
        <f t="shared" si="8"/>
        <v>64</v>
      </c>
      <c r="AK65" s="27"/>
    </row>
    <row r="66" spans="1:37" x14ac:dyDescent="0.25">
      <c r="A66" s="193">
        <f t="shared" si="7"/>
        <v>65</v>
      </c>
      <c r="B66" s="43">
        <v>9</v>
      </c>
      <c r="C66" s="43">
        <v>7</v>
      </c>
      <c r="D66" s="43">
        <v>7</v>
      </c>
      <c r="E66" s="69"/>
      <c r="F66" s="69"/>
      <c r="G66" s="69">
        <v>8</v>
      </c>
      <c r="H66" s="43">
        <v>7</v>
      </c>
      <c r="I66" s="96">
        <f t="shared" si="5"/>
        <v>7.6</v>
      </c>
      <c r="J66" s="43">
        <v>6</v>
      </c>
      <c r="K66" s="43">
        <v>7</v>
      </c>
      <c r="L66" s="27">
        <v>7</v>
      </c>
      <c r="M66" s="27"/>
      <c r="N66" s="104">
        <f t="shared" ref="N66:N97" si="14">AVERAGE(J66:M66)</f>
        <v>6.666666666666667</v>
      </c>
      <c r="O66" s="103">
        <f t="shared" ref="O66:O97" si="15">AVERAGE(I66,N66)</f>
        <v>7.1333333333333329</v>
      </c>
      <c r="R66" s="33"/>
      <c r="T66" s="69"/>
      <c r="U66" s="69"/>
      <c r="V66" s="69"/>
      <c r="X66" s="69"/>
      <c r="Z66" s="33"/>
      <c r="AA66" s="33"/>
      <c r="AD66" s="43">
        <v>10</v>
      </c>
      <c r="AE66" s="105">
        <f t="shared" ref="AE66:AE97" si="16">AVERAGE(O66,AA66,AB66:AD66)</f>
        <v>8.5666666666666664</v>
      </c>
      <c r="AF66" s="193">
        <f t="shared" si="8"/>
        <v>65</v>
      </c>
      <c r="AK66" s="27"/>
    </row>
    <row r="67" spans="1:37" x14ac:dyDescent="0.25">
      <c r="A67" s="193">
        <f t="shared" si="7"/>
        <v>66</v>
      </c>
      <c r="B67" s="43">
        <v>8</v>
      </c>
      <c r="C67" s="43">
        <v>7</v>
      </c>
      <c r="D67" s="43">
        <v>5</v>
      </c>
      <c r="E67" s="69"/>
      <c r="F67" s="69"/>
      <c r="G67" s="69"/>
      <c r="I67" s="96">
        <f t="shared" ref="I67:I113" si="17">AVERAGE(B67:H67)</f>
        <v>6.666666666666667</v>
      </c>
      <c r="J67" s="43">
        <v>6</v>
      </c>
      <c r="K67" s="43">
        <v>6</v>
      </c>
      <c r="L67" s="27"/>
      <c r="M67" s="27">
        <v>7</v>
      </c>
      <c r="N67" s="104">
        <f t="shared" si="14"/>
        <v>6.333333333333333</v>
      </c>
      <c r="O67" s="103">
        <f t="shared" si="15"/>
        <v>6.5</v>
      </c>
      <c r="Q67" s="69">
        <v>9</v>
      </c>
      <c r="R67" s="96">
        <f t="shared" ref="R67:R95" si="18">AVERAGE(P67:Q67)</f>
        <v>9</v>
      </c>
      <c r="T67" s="69"/>
      <c r="U67" s="69"/>
      <c r="V67" s="69"/>
      <c r="X67" s="69"/>
      <c r="Y67" s="27">
        <v>9</v>
      </c>
      <c r="Z67" s="96">
        <f>AVERAGE(S67:Y67)</f>
        <v>9</v>
      </c>
      <c r="AA67" s="95">
        <f>AVERAGE(R67,Z67)</f>
        <v>9</v>
      </c>
      <c r="AD67" s="43">
        <v>10</v>
      </c>
      <c r="AE67" s="105">
        <f t="shared" si="16"/>
        <v>8.5</v>
      </c>
      <c r="AF67" s="193">
        <f t="shared" si="8"/>
        <v>66</v>
      </c>
      <c r="AK67" s="27"/>
    </row>
    <row r="68" spans="1:37" x14ac:dyDescent="0.25">
      <c r="A68" s="198">
        <f t="shared" ref="A68:A113" si="19">A67+1</f>
        <v>67</v>
      </c>
      <c r="B68" s="43">
        <v>5</v>
      </c>
      <c r="C68" s="43">
        <v>5</v>
      </c>
      <c r="D68" s="43">
        <v>7</v>
      </c>
      <c r="E68" s="69"/>
      <c r="F68" s="69"/>
      <c r="G68" s="69">
        <v>7</v>
      </c>
      <c r="H68" s="43">
        <v>7</v>
      </c>
      <c r="I68" s="96">
        <f t="shared" si="17"/>
        <v>6.2</v>
      </c>
      <c r="J68" s="43">
        <v>5</v>
      </c>
      <c r="K68" s="43">
        <v>6</v>
      </c>
      <c r="L68" s="27"/>
      <c r="M68" s="27">
        <v>6</v>
      </c>
      <c r="N68" s="104">
        <f t="shared" si="14"/>
        <v>5.666666666666667</v>
      </c>
      <c r="O68" s="103">
        <f t="shared" si="15"/>
        <v>5.9333333333333336</v>
      </c>
      <c r="R68" s="33"/>
      <c r="T68" s="69"/>
      <c r="U68" s="69"/>
      <c r="V68" s="69"/>
      <c r="X68" s="69"/>
      <c r="Y68" s="27">
        <v>5</v>
      </c>
      <c r="Z68" s="96">
        <f>AVERAGE(S68:Y68)</f>
        <v>5</v>
      </c>
      <c r="AA68" s="95">
        <f>AVERAGE(R68,Z68)</f>
        <v>5</v>
      </c>
      <c r="AD68" s="43">
        <v>5</v>
      </c>
      <c r="AE68" s="105">
        <f t="shared" si="16"/>
        <v>5.3111111111111109</v>
      </c>
      <c r="AF68" s="198">
        <f t="shared" ref="AF68:AF113" si="20">AF67+1</f>
        <v>67</v>
      </c>
      <c r="AK68" s="27"/>
    </row>
    <row r="69" spans="1:37" x14ac:dyDescent="0.25">
      <c r="A69" s="199">
        <f t="shared" si="19"/>
        <v>68</v>
      </c>
      <c r="B69" s="43">
        <v>9</v>
      </c>
      <c r="C69" s="43">
        <v>8</v>
      </c>
      <c r="D69" s="43"/>
      <c r="E69" s="69">
        <v>9</v>
      </c>
      <c r="F69" s="69"/>
      <c r="G69" s="69">
        <v>9</v>
      </c>
      <c r="I69" s="96">
        <f t="shared" si="17"/>
        <v>8.75</v>
      </c>
      <c r="J69" s="43">
        <v>7</v>
      </c>
      <c r="K69" s="43">
        <v>8</v>
      </c>
      <c r="L69" s="27"/>
      <c r="M69" s="27"/>
      <c r="N69" s="104">
        <f t="shared" si="14"/>
        <v>7.5</v>
      </c>
      <c r="O69" s="103">
        <f t="shared" si="15"/>
        <v>8.125</v>
      </c>
      <c r="R69" s="33"/>
      <c r="T69" s="69"/>
      <c r="U69" s="69"/>
      <c r="V69" s="69"/>
      <c r="X69" s="69"/>
      <c r="Y69" s="27">
        <v>7</v>
      </c>
      <c r="Z69" s="96">
        <f>AVERAGE(S69:Y69)</f>
        <v>7</v>
      </c>
      <c r="AA69" s="95">
        <f>AVERAGE(R69,Z69)</f>
        <v>7</v>
      </c>
      <c r="AC69" s="27">
        <v>9</v>
      </c>
      <c r="AD69" s="43">
        <v>10</v>
      </c>
      <c r="AE69" s="105">
        <f t="shared" si="16"/>
        <v>8.53125</v>
      </c>
      <c r="AF69" s="199">
        <f t="shared" si="20"/>
        <v>68</v>
      </c>
      <c r="AK69" s="27"/>
    </row>
    <row r="70" spans="1:37" x14ac:dyDescent="0.25">
      <c r="A70" s="199">
        <f t="shared" si="19"/>
        <v>69</v>
      </c>
      <c r="B70" s="43">
        <v>7</v>
      </c>
      <c r="C70" s="43">
        <v>8</v>
      </c>
      <c r="D70" s="43"/>
      <c r="E70" s="68">
        <v>10</v>
      </c>
      <c r="F70" s="68"/>
      <c r="G70" s="68"/>
      <c r="H70" s="30"/>
      <c r="I70" s="96">
        <f t="shared" si="17"/>
        <v>8.3333333333333339</v>
      </c>
      <c r="J70" s="43">
        <v>5</v>
      </c>
      <c r="K70" s="43">
        <v>8</v>
      </c>
      <c r="L70" s="30"/>
      <c r="M70" s="30"/>
      <c r="N70" s="104">
        <f t="shared" si="14"/>
        <v>6.5</v>
      </c>
      <c r="O70" s="103">
        <f t="shared" si="15"/>
        <v>7.416666666666667</v>
      </c>
      <c r="P70" s="68"/>
      <c r="Q70" s="68">
        <v>5</v>
      </c>
      <c r="R70" s="96">
        <f t="shared" si="18"/>
        <v>5</v>
      </c>
      <c r="S70" s="68"/>
      <c r="T70" s="68"/>
      <c r="U70" s="68"/>
      <c r="V70" s="68"/>
      <c r="W70" s="68"/>
      <c r="X70" s="68"/>
      <c r="Y70" s="30">
        <v>6</v>
      </c>
      <c r="Z70" s="96">
        <f>AVERAGE(S70:Y70)</f>
        <v>6</v>
      </c>
      <c r="AA70" s="95">
        <f>AVERAGE(R70,Z70)</f>
        <v>5.5</v>
      </c>
      <c r="AB70" s="30"/>
      <c r="AC70" s="30">
        <v>8</v>
      </c>
      <c r="AD70" s="43">
        <v>10</v>
      </c>
      <c r="AE70" s="105">
        <f t="shared" si="16"/>
        <v>7.729166666666667</v>
      </c>
      <c r="AF70" s="199">
        <f t="shared" si="20"/>
        <v>69</v>
      </c>
      <c r="AK70" s="27"/>
    </row>
    <row r="71" spans="1:37" x14ac:dyDescent="0.25">
      <c r="A71" s="198">
        <f t="shared" si="19"/>
        <v>70</v>
      </c>
      <c r="B71" s="43">
        <v>5</v>
      </c>
      <c r="C71" s="43">
        <v>5</v>
      </c>
      <c r="D71" s="43">
        <v>5</v>
      </c>
      <c r="E71" s="69"/>
      <c r="F71" s="69"/>
      <c r="G71" s="69"/>
      <c r="I71" s="96">
        <f t="shared" si="17"/>
        <v>5</v>
      </c>
      <c r="J71" s="43">
        <v>5</v>
      </c>
      <c r="K71" s="43">
        <v>5</v>
      </c>
      <c r="L71" s="27"/>
      <c r="M71" s="27"/>
      <c r="N71" s="104">
        <f t="shared" si="14"/>
        <v>5</v>
      </c>
      <c r="O71" s="103">
        <f t="shared" si="15"/>
        <v>5</v>
      </c>
      <c r="R71" s="33"/>
      <c r="T71" s="69"/>
      <c r="U71" s="69"/>
      <c r="V71" s="69"/>
      <c r="X71" s="69"/>
      <c r="Z71" s="33"/>
      <c r="AA71" s="33"/>
      <c r="AD71" s="43">
        <v>5</v>
      </c>
      <c r="AE71" s="105">
        <f t="shared" si="16"/>
        <v>5</v>
      </c>
      <c r="AF71" s="198">
        <f t="shared" si="20"/>
        <v>70</v>
      </c>
      <c r="AK71" s="27"/>
    </row>
    <row r="72" spans="1:37" x14ac:dyDescent="0.25">
      <c r="A72" s="199">
        <f t="shared" si="19"/>
        <v>71</v>
      </c>
      <c r="B72" s="43">
        <v>7</v>
      </c>
      <c r="C72" s="43">
        <v>8</v>
      </c>
      <c r="D72" s="43">
        <v>7</v>
      </c>
      <c r="E72" s="69"/>
      <c r="F72" s="69"/>
      <c r="G72" s="69">
        <v>9</v>
      </c>
      <c r="I72" s="96">
        <f t="shared" si="17"/>
        <v>7.75</v>
      </c>
      <c r="J72" s="43">
        <v>7</v>
      </c>
      <c r="K72" s="43">
        <v>8</v>
      </c>
      <c r="L72" s="27">
        <v>7</v>
      </c>
      <c r="M72" s="27">
        <v>8</v>
      </c>
      <c r="N72" s="104">
        <f t="shared" si="14"/>
        <v>7.5</v>
      </c>
      <c r="O72" s="103">
        <f t="shared" si="15"/>
        <v>7.625</v>
      </c>
      <c r="R72" s="33"/>
      <c r="T72" s="69"/>
      <c r="U72" s="69"/>
      <c r="V72" s="69"/>
      <c r="X72" s="69"/>
      <c r="Y72" s="27">
        <v>9</v>
      </c>
      <c r="Z72" s="96">
        <f>AVERAGE(S72:Y72)</f>
        <v>9</v>
      </c>
      <c r="AA72" s="95">
        <f>AVERAGE(R72,Z72)</f>
        <v>9</v>
      </c>
      <c r="AD72" s="43">
        <v>10</v>
      </c>
      <c r="AE72" s="105">
        <f t="shared" si="16"/>
        <v>8.875</v>
      </c>
      <c r="AF72" s="199">
        <f t="shared" si="20"/>
        <v>71</v>
      </c>
      <c r="AK72" s="27"/>
    </row>
    <row r="73" spans="1:37" x14ac:dyDescent="0.25">
      <c r="A73" s="243">
        <f t="shared" si="19"/>
        <v>72</v>
      </c>
      <c r="B73" s="43">
        <v>5</v>
      </c>
      <c r="C73" s="43">
        <v>5</v>
      </c>
      <c r="D73" s="43"/>
      <c r="E73" s="69"/>
      <c r="F73" s="69"/>
      <c r="G73" s="69"/>
      <c r="I73" s="96">
        <f t="shared" si="17"/>
        <v>5</v>
      </c>
      <c r="J73" s="43">
        <v>5</v>
      </c>
      <c r="K73" s="43">
        <v>5</v>
      </c>
      <c r="L73" s="27"/>
      <c r="M73" s="27"/>
      <c r="N73" s="104">
        <f t="shared" si="14"/>
        <v>5</v>
      </c>
      <c r="O73" s="103">
        <f t="shared" si="15"/>
        <v>5</v>
      </c>
      <c r="R73" s="33"/>
      <c r="T73" s="69"/>
      <c r="U73" s="69"/>
      <c r="V73" s="69"/>
      <c r="X73" s="69"/>
      <c r="Z73" s="33"/>
      <c r="AA73" s="33"/>
      <c r="AD73" s="43">
        <v>5</v>
      </c>
      <c r="AE73" s="248">
        <f t="shared" si="16"/>
        <v>5</v>
      </c>
      <c r="AF73" s="243">
        <f t="shared" si="20"/>
        <v>72</v>
      </c>
      <c r="AK73" s="27"/>
    </row>
    <row r="74" spans="1:37" x14ac:dyDescent="0.25">
      <c r="A74" s="241">
        <f t="shared" si="19"/>
        <v>73</v>
      </c>
      <c r="B74" s="43">
        <v>5</v>
      </c>
      <c r="C74" s="43">
        <v>5</v>
      </c>
      <c r="D74" s="27">
        <v>6</v>
      </c>
      <c r="G74" s="43">
        <v>7</v>
      </c>
      <c r="I74" s="96">
        <f t="shared" si="17"/>
        <v>5.75</v>
      </c>
      <c r="J74" s="43">
        <v>5</v>
      </c>
      <c r="K74" s="43">
        <v>5</v>
      </c>
      <c r="L74" s="69">
        <v>6</v>
      </c>
      <c r="M74" s="69">
        <v>5</v>
      </c>
      <c r="N74" s="104">
        <f t="shared" si="14"/>
        <v>5.25</v>
      </c>
      <c r="O74" s="103">
        <f t="shared" si="15"/>
        <v>5.5</v>
      </c>
      <c r="R74" s="33"/>
      <c r="Y74" s="27">
        <v>5</v>
      </c>
      <c r="Z74" s="96">
        <f t="shared" ref="Z74:Z95" si="21">AVERAGE(S74:Y74)</f>
        <v>5</v>
      </c>
      <c r="AA74" s="95">
        <f t="shared" ref="AA74:AA95" si="22">AVERAGE(R74,Z74)</f>
        <v>5</v>
      </c>
      <c r="AD74" s="43">
        <v>7</v>
      </c>
      <c r="AE74" s="248">
        <f t="shared" si="16"/>
        <v>5.833333333333333</v>
      </c>
      <c r="AF74" s="241">
        <f t="shared" si="20"/>
        <v>73</v>
      </c>
      <c r="AK74" s="27"/>
    </row>
    <row r="75" spans="1:37" x14ac:dyDescent="0.25">
      <c r="A75" s="243">
        <f t="shared" si="19"/>
        <v>74</v>
      </c>
      <c r="B75" s="43">
        <v>6</v>
      </c>
      <c r="C75" s="43">
        <v>7</v>
      </c>
      <c r="D75" s="27">
        <v>7</v>
      </c>
      <c r="I75" s="96">
        <f t="shared" si="17"/>
        <v>6.666666666666667</v>
      </c>
      <c r="J75" s="43">
        <v>5</v>
      </c>
      <c r="K75" s="43">
        <v>8</v>
      </c>
      <c r="L75" s="69">
        <v>7</v>
      </c>
      <c r="M75" s="69">
        <v>7</v>
      </c>
      <c r="N75" s="104">
        <f t="shared" si="14"/>
        <v>6.75</v>
      </c>
      <c r="O75" s="103">
        <f t="shared" si="15"/>
        <v>6.7083333333333339</v>
      </c>
      <c r="Q75" s="69">
        <v>8</v>
      </c>
      <c r="R75" s="96">
        <f t="shared" si="18"/>
        <v>8</v>
      </c>
      <c r="S75" s="27"/>
      <c r="Y75" s="27">
        <v>7</v>
      </c>
      <c r="Z75" s="96">
        <f t="shared" si="21"/>
        <v>7</v>
      </c>
      <c r="AA75" s="95">
        <f t="shared" si="22"/>
        <v>7.5</v>
      </c>
      <c r="AD75" s="43">
        <v>9</v>
      </c>
      <c r="AE75" s="248">
        <f t="shared" si="16"/>
        <v>7.7361111111111116</v>
      </c>
      <c r="AF75" s="243">
        <f t="shared" si="20"/>
        <v>74</v>
      </c>
      <c r="AK75" s="27"/>
    </row>
    <row r="76" spans="1:37" x14ac:dyDescent="0.25">
      <c r="A76" s="241">
        <f t="shared" si="19"/>
        <v>75</v>
      </c>
      <c r="B76" s="43">
        <v>7</v>
      </c>
      <c r="C76" s="43">
        <v>7</v>
      </c>
      <c r="D76" s="27">
        <v>9</v>
      </c>
      <c r="I76" s="96">
        <f t="shared" si="17"/>
        <v>7.666666666666667</v>
      </c>
      <c r="J76" s="43">
        <v>7</v>
      </c>
      <c r="K76" s="43">
        <v>10</v>
      </c>
      <c r="L76" s="69">
        <v>10</v>
      </c>
      <c r="M76" s="69">
        <v>8</v>
      </c>
      <c r="N76" s="104">
        <f t="shared" si="14"/>
        <v>8.75</v>
      </c>
      <c r="O76" s="103">
        <f t="shared" si="15"/>
        <v>8.2083333333333339</v>
      </c>
      <c r="Q76" s="69">
        <v>5</v>
      </c>
      <c r="R76" s="96">
        <f t="shared" si="18"/>
        <v>5</v>
      </c>
      <c r="Y76" s="27">
        <v>8</v>
      </c>
      <c r="Z76" s="96">
        <f t="shared" si="21"/>
        <v>8</v>
      </c>
      <c r="AA76" s="95">
        <f t="shared" si="22"/>
        <v>6.5</v>
      </c>
      <c r="AD76" s="43">
        <v>9</v>
      </c>
      <c r="AE76" s="248">
        <f t="shared" si="16"/>
        <v>7.9027777777777786</v>
      </c>
      <c r="AF76" s="241">
        <f t="shared" si="20"/>
        <v>75</v>
      </c>
      <c r="AK76" s="27"/>
    </row>
    <row r="77" spans="1:37" x14ac:dyDescent="0.25">
      <c r="A77" s="241">
        <f t="shared" si="19"/>
        <v>76</v>
      </c>
      <c r="B77" s="43">
        <v>7</v>
      </c>
      <c r="C77" s="43">
        <v>7</v>
      </c>
      <c r="E77" s="27">
        <v>9</v>
      </c>
      <c r="G77" s="43">
        <v>8</v>
      </c>
      <c r="I77" s="96">
        <f t="shared" si="17"/>
        <v>7.75</v>
      </c>
      <c r="J77" s="43">
        <v>5</v>
      </c>
      <c r="K77" s="43">
        <v>6</v>
      </c>
      <c r="M77" s="69">
        <v>7</v>
      </c>
      <c r="N77" s="104">
        <f t="shared" si="14"/>
        <v>6</v>
      </c>
      <c r="O77" s="103">
        <f t="shared" si="15"/>
        <v>6.875</v>
      </c>
      <c r="R77" s="33"/>
      <c r="Y77" s="27">
        <v>6</v>
      </c>
      <c r="Z77" s="96">
        <f t="shared" si="21"/>
        <v>6</v>
      </c>
      <c r="AA77" s="95">
        <f t="shared" si="22"/>
        <v>6</v>
      </c>
      <c r="AD77" s="43">
        <v>9</v>
      </c>
      <c r="AE77" s="248">
        <f t="shared" si="16"/>
        <v>7.291666666666667</v>
      </c>
      <c r="AF77" s="241">
        <f t="shared" si="20"/>
        <v>76</v>
      </c>
    </row>
    <row r="78" spans="1:37" x14ac:dyDescent="0.25">
      <c r="A78" s="241">
        <f t="shared" si="19"/>
        <v>77</v>
      </c>
      <c r="B78" s="43">
        <v>5</v>
      </c>
      <c r="C78" s="43">
        <v>6</v>
      </c>
      <c r="D78" s="27">
        <v>5</v>
      </c>
      <c r="E78" s="27"/>
      <c r="G78" s="43">
        <v>8</v>
      </c>
      <c r="I78" s="96">
        <f t="shared" si="17"/>
        <v>6</v>
      </c>
      <c r="J78" s="43">
        <v>8</v>
      </c>
      <c r="K78" s="43">
        <v>8</v>
      </c>
      <c r="L78" s="69">
        <v>7</v>
      </c>
      <c r="M78" s="69">
        <v>6</v>
      </c>
      <c r="N78" s="104">
        <f t="shared" si="14"/>
        <v>7.25</v>
      </c>
      <c r="O78" s="103">
        <f t="shared" si="15"/>
        <v>6.625</v>
      </c>
      <c r="R78" s="33"/>
      <c r="Y78" s="27">
        <v>5</v>
      </c>
      <c r="Z78" s="96">
        <f t="shared" si="21"/>
        <v>5</v>
      </c>
      <c r="AA78" s="95">
        <f t="shared" si="22"/>
        <v>5</v>
      </c>
      <c r="AD78" s="43">
        <v>7</v>
      </c>
      <c r="AE78" s="248">
        <f t="shared" si="16"/>
        <v>6.208333333333333</v>
      </c>
      <c r="AF78" s="241">
        <f t="shared" si="20"/>
        <v>77</v>
      </c>
    </row>
    <row r="79" spans="1:37" x14ac:dyDescent="0.25">
      <c r="A79" s="241">
        <f t="shared" si="19"/>
        <v>78</v>
      </c>
      <c r="B79" s="43">
        <v>5</v>
      </c>
      <c r="C79" s="43">
        <v>5</v>
      </c>
      <c r="D79" s="27">
        <v>5</v>
      </c>
      <c r="E79" s="27"/>
      <c r="I79" s="96">
        <f t="shared" si="17"/>
        <v>5</v>
      </c>
      <c r="J79" s="43">
        <v>5</v>
      </c>
      <c r="K79" s="43">
        <v>6</v>
      </c>
      <c r="L79" s="69">
        <v>8</v>
      </c>
      <c r="M79" s="69">
        <v>5</v>
      </c>
      <c r="N79" s="104">
        <f t="shared" si="14"/>
        <v>6</v>
      </c>
      <c r="O79" s="103">
        <f t="shared" si="15"/>
        <v>5.5</v>
      </c>
      <c r="R79" s="33"/>
      <c r="Y79" s="27">
        <v>6</v>
      </c>
      <c r="Z79" s="96">
        <f t="shared" si="21"/>
        <v>6</v>
      </c>
      <c r="AA79" s="95">
        <f t="shared" si="22"/>
        <v>6</v>
      </c>
      <c r="AC79" s="27">
        <v>5</v>
      </c>
      <c r="AD79" s="43">
        <v>5</v>
      </c>
      <c r="AE79" s="248">
        <f t="shared" si="16"/>
        <v>5.375</v>
      </c>
      <c r="AF79" s="241">
        <f t="shared" si="20"/>
        <v>78</v>
      </c>
    </row>
    <row r="80" spans="1:37" x14ac:dyDescent="0.25">
      <c r="A80" s="243">
        <f t="shared" si="19"/>
        <v>79</v>
      </c>
      <c r="B80" s="43">
        <v>5</v>
      </c>
      <c r="C80" s="43">
        <v>7</v>
      </c>
      <c r="D80" s="27">
        <v>6</v>
      </c>
      <c r="E80" s="27"/>
      <c r="G80" s="43">
        <v>7</v>
      </c>
      <c r="I80" s="96">
        <f t="shared" si="17"/>
        <v>6.25</v>
      </c>
      <c r="J80" s="43">
        <v>5</v>
      </c>
      <c r="K80" s="43">
        <v>7</v>
      </c>
      <c r="L80" s="69">
        <v>7</v>
      </c>
      <c r="M80" s="69">
        <v>6</v>
      </c>
      <c r="N80" s="104">
        <f t="shared" si="14"/>
        <v>6.25</v>
      </c>
      <c r="O80" s="103">
        <f t="shared" si="15"/>
        <v>6.25</v>
      </c>
      <c r="R80" s="33"/>
      <c r="Y80" s="27">
        <v>9</v>
      </c>
      <c r="Z80" s="96">
        <f t="shared" si="21"/>
        <v>9</v>
      </c>
      <c r="AA80" s="95">
        <f t="shared" si="22"/>
        <v>9</v>
      </c>
      <c r="AD80" s="43">
        <v>6</v>
      </c>
      <c r="AE80" s="248">
        <f t="shared" si="16"/>
        <v>7.083333333333333</v>
      </c>
      <c r="AF80" s="243">
        <f t="shared" si="20"/>
        <v>79</v>
      </c>
    </row>
    <row r="81" spans="1:32" x14ac:dyDescent="0.25">
      <c r="A81" s="241">
        <f t="shared" si="19"/>
        <v>80</v>
      </c>
      <c r="B81" s="43">
        <v>6</v>
      </c>
      <c r="C81" s="43">
        <v>7</v>
      </c>
      <c r="D81" s="27">
        <v>5</v>
      </c>
      <c r="E81" s="27"/>
      <c r="G81" s="43">
        <v>8</v>
      </c>
      <c r="I81" s="96">
        <f t="shared" si="17"/>
        <v>6.5</v>
      </c>
      <c r="J81" s="43">
        <v>5</v>
      </c>
      <c r="K81" s="43">
        <v>7</v>
      </c>
      <c r="L81" s="69">
        <v>10</v>
      </c>
      <c r="M81" s="69">
        <v>8</v>
      </c>
      <c r="N81" s="104">
        <f t="shared" si="14"/>
        <v>7.5</v>
      </c>
      <c r="O81" s="103">
        <f t="shared" si="15"/>
        <v>7</v>
      </c>
      <c r="R81" s="33"/>
      <c r="Y81" s="27">
        <v>5</v>
      </c>
      <c r="Z81" s="96">
        <f t="shared" si="21"/>
        <v>5</v>
      </c>
      <c r="AA81" s="95">
        <f t="shared" si="22"/>
        <v>5</v>
      </c>
      <c r="AD81" s="43">
        <v>10</v>
      </c>
      <c r="AE81" s="248">
        <f t="shared" si="16"/>
        <v>7.333333333333333</v>
      </c>
      <c r="AF81" s="241">
        <f t="shared" si="20"/>
        <v>80</v>
      </c>
    </row>
    <row r="82" spans="1:32" x14ac:dyDescent="0.25">
      <c r="A82" s="241">
        <f t="shared" si="19"/>
        <v>81</v>
      </c>
      <c r="B82" s="43">
        <v>9</v>
      </c>
      <c r="C82" s="43">
        <v>8</v>
      </c>
      <c r="D82" s="27">
        <v>9</v>
      </c>
      <c r="E82" s="27"/>
      <c r="I82" s="96">
        <f t="shared" si="17"/>
        <v>8.6666666666666661</v>
      </c>
      <c r="J82" s="43">
        <v>8</v>
      </c>
      <c r="K82" s="43">
        <v>9</v>
      </c>
      <c r="L82" s="69">
        <v>9</v>
      </c>
      <c r="M82" s="69">
        <v>9</v>
      </c>
      <c r="N82" s="104">
        <f t="shared" si="14"/>
        <v>8.75</v>
      </c>
      <c r="O82" s="103">
        <f t="shared" si="15"/>
        <v>8.7083333333333321</v>
      </c>
      <c r="Q82" s="69">
        <v>8</v>
      </c>
      <c r="R82" s="96">
        <f t="shared" si="18"/>
        <v>8</v>
      </c>
      <c r="Y82" s="27">
        <v>8</v>
      </c>
      <c r="Z82" s="96">
        <f t="shared" si="21"/>
        <v>8</v>
      </c>
      <c r="AA82" s="95">
        <f t="shared" si="22"/>
        <v>8</v>
      </c>
      <c r="AD82" s="43">
        <v>10</v>
      </c>
      <c r="AE82" s="248">
        <f t="shared" si="16"/>
        <v>8.9027777777777768</v>
      </c>
      <c r="AF82" s="241">
        <f t="shared" si="20"/>
        <v>81</v>
      </c>
    </row>
    <row r="83" spans="1:32" x14ac:dyDescent="0.25">
      <c r="A83" s="241">
        <f t="shared" si="19"/>
        <v>82</v>
      </c>
      <c r="B83" s="43">
        <v>8</v>
      </c>
      <c r="C83" s="43">
        <v>8</v>
      </c>
      <c r="E83" s="27">
        <v>8</v>
      </c>
      <c r="H83" s="43">
        <v>9</v>
      </c>
      <c r="I83" s="96">
        <f t="shared" si="17"/>
        <v>8.25</v>
      </c>
      <c r="J83" s="43">
        <v>7</v>
      </c>
      <c r="K83" s="43">
        <v>8</v>
      </c>
      <c r="M83" s="69">
        <v>9</v>
      </c>
      <c r="N83" s="104">
        <f t="shared" si="14"/>
        <v>8</v>
      </c>
      <c r="O83" s="103">
        <f t="shared" si="15"/>
        <v>8.125</v>
      </c>
      <c r="Q83" s="69">
        <v>5</v>
      </c>
      <c r="R83" s="96">
        <f t="shared" si="18"/>
        <v>5</v>
      </c>
      <c r="Y83" s="27">
        <v>8</v>
      </c>
      <c r="Z83" s="96">
        <f t="shared" si="21"/>
        <v>8</v>
      </c>
      <c r="AA83" s="95">
        <f t="shared" si="22"/>
        <v>6.5</v>
      </c>
      <c r="AD83" s="43">
        <v>10</v>
      </c>
      <c r="AE83" s="248">
        <f t="shared" si="16"/>
        <v>8.2083333333333339</v>
      </c>
      <c r="AF83" s="241">
        <f t="shared" si="20"/>
        <v>82</v>
      </c>
    </row>
    <row r="84" spans="1:32" x14ac:dyDescent="0.25">
      <c r="A84" s="241">
        <f t="shared" si="19"/>
        <v>83</v>
      </c>
      <c r="B84" s="43">
        <v>8</v>
      </c>
      <c r="C84" s="43">
        <v>8</v>
      </c>
      <c r="D84" s="27">
        <v>6</v>
      </c>
      <c r="E84" s="27"/>
      <c r="G84" s="43">
        <v>8</v>
      </c>
      <c r="I84" s="96">
        <f t="shared" si="17"/>
        <v>7.5</v>
      </c>
      <c r="J84" s="43">
        <v>7</v>
      </c>
      <c r="K84" s="43">
        <v>8</v>
      </c>
      <c r="L84" s="69">
        <v>8</v>
      </c>
      <c r="M84" s="69">
        <v>7</v>
      </c>
      <c r="N84" s="104">
        <f t="shared" si="14"/>
        <v>7.5</v>
      </c>
      <c r="O84" s="103">
        <f t="shared" si="15"/>
        <v>7.5</v>
      </c>
      <c r="R84" s="33"/>
      <c r="Y84" s="27">
        <v>7</v>
      </c>
      <c r="Z84" s="96">
        <f t="shared" si="21"/>
        <v>7</v>
      </c>
      <c r="AA84" s="95">
        <f t="shared" si="22"/>
        <v>7</v>
      </c>
      <c r="AD84" s="43">
        <v>10</v>
      </c>
      <c r="AE84" s="248">
        <f t="shared" si="16"/>
        <v>8.1666666666666661</v>
      </c>
      <c r="AF84" s="241">
        <f t="shared" si="20"/>
        <v>83</v>
      </c>
    </row>
    <row r="85" spans="1:32" x14ac:dyDescent="0.25">
      <c r="A85" s="241">
        <f t="shared" si="19"/>
        <v>84</v>
      </c>
      <c r="B85" s="43">
        <v>5</v>
      </c>
      <c r="C85" s="43">
        <v>5</v>
      </c>
      <c r="D85" s="27">
        <v>6</v>
      </c>
      <c r="E85" s="27"/>
      <c r="G85" s="43">
        <v>9</v>
      </c>
      <c r="I85" s="96">
        <f t="shared" si="17"/>
        <v>6.25</v>
      </c>
      <c r="J85" s="43">
        <v>5</v>
      </c>
      <c r="K85" s="43">
        <v>6</v>
      </c>
      <c r="M85" s="69">
        <v>7</v>
      </c>
      <c r="N85" s="104">
        <f t="shared" si="14"/>
        <v>6</v>
      </c>
      <c r="O85" s="103">
        <f t="shared" si="15"/>
        <v>6.125</v>
      </c>
      <c r="Q85" s="69">
        <v>5</v>
      </c>
      <c r="R85" s="96">
        <f t="shared" si="18"/>
        <v>5</v>
      </c>
      <c r="Y85" s="27">
        <v>8</v>
      </c>
      <c r="Z85" s="96">
        <f t="shared" si="21"/>
        <v>8</v>
      </c>
      <c r="AA85" s="95">
        <f t="shared" si="22"/>
        <v>6.5</v>
      </c>
      <c r="AD85" s="43">
        <v>9</v>
      </c>
      <c r="AE85" s="248">
        <f t="shared" si="16"/>
        <v>7.208333333333333</v>
      </c>
      <c r="AF85" s="241">
        <f t="shared" si="20"/>
        <v>84</v>
      </c>
    </row>
    <row r="86" spans="1:32" x14ac:dyDescent="0.25">
      <c r="A86" s="241">
        <f t="shared" si="19"/>
        <v>85</v>
      </c>
      <c r="B86" s="43">
        <v>10</v>
      </c>
      <c r="C86" s="43">
        <v>9</v>
      </c>
      <c r="E86" s="27">
        <v>9</v>
      </c>
      <c r="I86" s="96">
        <f t="shared" si="17"/>
        <v>9.3333333333333339</v>
      </c>
      <c r="J86" s="43">
        <v>7</v>
      </c>
      <c r="K86" s="43">
        <v>9</v>
      </c>
      <c r="M86" s="69">
        <v>9</v>
      </c>
      <c r="N86" s="104">
        <f t="shared" si="14"/>
        <v>8.3333333333333339</v>
      </c>
      <c r="O86" s="103">
        <f t="shared" si="15"/>
        <v>8.8333333333333339</v>
      </c>
      <c r="Q86" s="69">
        <v>7</v>
      </c>
      <c r="R86" s="96">
        <f t="shared" si="18"/>
        <v>7</v>
      </c>
      <c r="Y86" s="27">
        <v>9</v>
      </c>
      <c r="Z86" s="96">
        <f t="shared" si="21"/>
        <v>9</v>
      </c>
      <c r="AA86" s="95">
        <f t="shared" si="22"/>
        <v>8</v>
      </c>
      <c r="AD86" s="43">
        <v>10</v>
      </c>
      <c r="AE86" s="248">
        <f t="shared" si="16"/>
        <v>8.9444444444444446</v>
      </c>
      <c r="AF86" s="241">
        <f t="shared" si="20"/>
        <v>85</v>
      </c>
    </row>
    <row r="87" spans="1:32" x14ac:dyDescent="0.25">
      <c r="A87" s="241">
        <f t="shared" si="19"/>
        <v>86</v>
      </c>
      <c r="B87" s="43">
        <v>5</v>
      </c>
      <c r="C87" s="43">
        <v>5</v>
      </c>
      <c r="D87" s="27">
        <v>5</v>
      </c>
      <c r="E87" s="27"/>
      <c r="G87" s="43">
        <v>6</v>
      </c>
      <c r="H87" s="43">
        <v>5</v>
      </c>
      <c r="I87" s="96">
        <f t="shared" si="17"/>
        <v>5.2</v>
      </c>
      <c r="J87" s="43">
        <v>5</v>
      </c>
      <c r="K87" s="43">
        <v>5</v>
      </c>
      <c r="M87" s="69">
        <v>5</v>
      </c>
      <c r="N87" s="104">
        <f t="shared" si="14"/>
        <v>5</v>
      </c>
      <c r="O87" s="103">
        <f t="shared" si="15"/>
        <v>5.0999999999999996</v>
      </c>
      <c r="R87" s="33"/>
      <c r="Y87" s="27">
        <v>5</v>
      </c>
      <c r="Z87" s="96">
        <f t="shared" si="21"/>
        <v>5</v>
      </c>
      <c r="AA87" s="95">
        <f t="shared" si="22"/>
        <v>5</v>
      </c>
      <c r="AD87" s="43">
        <v>6</v>
      </c>
      <c r="AE87" s="248">
        <f t="shared" si="16"/>
        <v>5.3666666666666671</v>
      </c>
      <c r="AF87" s="241">
        <f t="shared" si="20"/>
        <v>86</v>
      </c>
    </row>
    <row r="88" spans="1:32" x14ac:dyDescent="0.25">
      <c r="A88" s="241">
        <f t="shared" si="19"/>
        <v>87</v>
      </c>
      <c r="B88" s="43">
        <v>7</v>
      </c>
      <c r="C88" s="43">
        <v>7</v>
      </c>
      <c r="E88" s="27">
        <v>8</v>
      </c>
      <c r="G88" s="43">
        <v>7</v>
      </c>
      <c r="I88" s="96">
        <f t="shared" si="17"/>
        <v>7.25</v>
      </c>
      <c r="J88" s="43">
        <v>6</v>
      </c>
      <c r="K88" s="43">
        <v>7</v>
      </c>
      <c r="L88" s="69">
        <v>7</v>
      </c>
      <c r="M88" s="69">
        <v>7</v>
      </c>
      <c r="N88" s="104">
        <f t="shared" si="14"/>
        <v>6.75</v>
      </c>
      <c r="O88" s="103">
        <f t="shared" si="15"/>
        <v>7</v>
      </c>
      <c r="R88" s="33"/>
      <c r="Y88" s="27">
        <v>6</v>
      </c>
      <c r="Z88" s="96">
        <f t="shared" si="21"/>
        <v>6</v>
      </c>
      <c r="AA88" s="95">
        <f t="shared" si="22"/>
        <v>6</v>
      </c>
      <c r="AD88" s="43">
        <v>9</v>
      </c>
      <c r="AE88" s="248">
        <f t="shared" si="16"/>
        <v>7.333333333333333</v>
      </c>
      <c r="AF88" s="241">
        <f t="shared" si="20"/>
        <v>87</v>
      </c>
    </row>
    <row r="89" spans="1:32" x14ac:dyDescent="0.25">
      <c r="A89" s="243">
        <f t="shared" si="19"/>
        <v>88</v>
      </c>
      <c r="B89" s="43">
        <v>6</v>
      </c>
      <c r="C89" s="43">
        <v>7</v>
      </c>
      <c r="D89" s="27">
        <v>7</v>
      </c>
      <c r="E89" s="27"/>
      <c r="G89" s="43">
        <v>7</v>
      </c>
      <c r="I89" s="96">
        <f t="shared" si="17"/>
        <v>6.75</v>
      </c>
      <c r="J89" s="43">
        <v>5</v>
      </c>
      <c r="K89" s="43">
        <v>6</v>
      </c>
      <c r="L89" s="69">
        <v>7</v>
      </c>
      <c r="M89" s="69">
        <v>6</v>
      </c>
      <c r="N89" s="104">
        <f t="shared" si="14"/>
        <v>6</v>
      </c>
      <c r="O89" s="103">
        <f t="shared" si="15"/>
        <v>6.375</v>
      </c>
      <c r="R89" s="33"/>
      <c r="Y89" s="27">
        <v>7</v>
      </c>
      <c r="Z89" s="96">
        <f t="shared" si="21"/>
        <v>7</v>
      </c>
      <c r="AA89" s="95">
        <f t="shared" si="22"/>
        <v>7</v>
      </c>
      <c r="AD89" s="43">
        <v>6</v>
      </c>
      <c r="AE89" s="248">
        <f t="shared" si="16"/>
        <v>6.458333333333333</v>
      </c>
      <c r="AF89" s="243">
        <f t="shared" si="20"/>
        <v>88</v>
      </c>
    </row>
    <row r="90" spans="1:32" x14ac:dyDescent="0.25">
      <c r="A90" s="243">
        <f t="shared" si="19"/>
        <v>89</v>
      </c>
      <c r="B90" s="43">
        <v>9</v>
      </c>
      <c r="C90" s="43">
        <v>9</v>
      </c>
      <c r="D90" s="27">
        <v>7</v>
      </c>
      <c r="E90" s="27"/>
      <c r="I90" s="96">
        <f t="shared" si="17"/>
        <v>8.3333333333333339</v>
      </c>
      <c r="J90" s="43">
        <v>7</v>
      </c>
      <c r="K90" s="43">
        <v>9</v>
      </c>
      <c r="L90" s="69">
        <v>7</v>
      </c>
      <c r="M90" s="69">
        <v>9</v>
      </c>
      <c r="N90" s="104">
        <f t="shared" si="14"/>
        <v>8</v>
      </c>
      <c r="O90" s="103">
        <f t="shared" si="15"/>
        <v>8.1666666666666679</v>
      </c>
      <c r="Q90" s="69">
        <v>6</v>
      </c>
      <c r="R90" s="96">
        <f t="shared" si="18"/>
        <v>6</v>
      </c>
      <c r="Y90" s="27">
        <v>9</v>
      </c>
      <c r="Z90" s="96">
        <f t="shared" si="21"/>
        <v>9</v>
      </c>
      <c r="AA90" s="95">
        <f t="shared" si="22"/>
        <v>7.5</v>
      </c>
      <c r="AD90" s="43">
        <v>8</v>
      </c>
      <c r="AE90" s="248">
        <f t="shared" si="16"/>
        <v>7.8888888888888893</v>
      </c>
      <c r="AF90" s="243">
        <f t="shared" si="20"/>
        <v>89</v>
      </c>
    </row>
    <row r="91" spans="1:32" x14ac:dyDescent="0.25">
      <c r="A91" s="241">
        <f t="shared" si="19"/>
        <v>90</v>
      </c>
      <c r="B91" s="43">
        <v>7</v>
      </c>
      <c r="C91" s="43">
        <v>8</v>
      </c>
      <c r="D91" s="27">
        <v>8</v>
      </c>
      <c r="E91" s="27"/>
      <c r="G91" s="43">
        <v>8</v>
      </c>
      <c r="H91" s="43">
        <v>9</v>
      </c>
      <c r="I91" s="96">
        <f t="shared" si="17"/>
        <v>8</v>
      </c>
      <c r="J91" s="43">
        <v>7</v>
      </c>
      <c r="K91" s="43">
        <v>7</v>
      </c>
      <c r="M91" s="69">
        <v>7</v>
      </c>
      <c r="N91" s="104">
        <f t="shared" si="14"/>
        <v>7</v>
      </c>
      <c r="O91" s="103">
        <f t="shared" si="15"/>
        <v>7.5</v>
      </c>
      <c r="R91" s="33"/>
      <c r="Y91" s="27">
        <v>7</v>
      </c>
      <c r="Z91" s="96">
        <f t="shared" si="21"/>
        <v>7</v>
      </c>
      <c r="AA91" s="95">
        <f t="shared" si="22"/>
        <v>7</v>
      </c>
      <c r="AD91" s="43">
        <v>8</v>
      </c>
      <c r="AE91" s="248">
        <f t="shared" si="16"/>
        <v>7.5</v>
      </c>
      <c r="AF91" s="241">
        <f t="shared" si="20"/>
        <v>90</v>
      </c>
    </row>
    <row r="92" spans="1:32" x14ac:dyDescent="0.25">
      <c r="A92" s="241">
        <f t="shared" si="19"/>
        <v>91</v>
      </c>
      <c r="B92" s="43">
        <v>5</v>
      </c>
      <c r="C92" s="43">
        <v>5</v>
      </c>
      <c r="D92" s="27">
        <v>5</v>
      </c>
      <c r="E92" s="27"/>
      <c r="G92" s="43">
        <v>8</v>
      </c>
      <c r="I92" s="96">
        <f t="shared" si="17"/>
        <v>5.75</v>
      </c>
      <c r="J92" s="43">
        <v>5</v>
      </c>
      <c r="K92" s="43">
        <v>5</v>
      </c>
      <c r="L92" s="69">
        <v>6</v>
      </c>
      <c r="M92" s="69">
        <v>5</v>
      </c>
      <c r="N92" s="104">
        <f t="shared" si="14"/>
        <v>5.25</v>
      </c>
      <c r="O92" s="103">
        <f t="shared" si="15"/>
        <v>5.5</v>
      </c>
      <c r="R92" s="33"/>
      <c r="Y92" s="27">
        <v>5</v>
      </c>
      <c r="Z92" s="96">
        <f t="shared" si="21"/>
        <v>5</v>
      </c>
      <c r="AA92" s="95">
        <f t="shared" si="22"/>
        <v>5</v>
      </c>
      <c r="AD92" s="43">
        <v>10</v>
      </c>
      <c r="AE92" s="248">
        <f t="shared" si="16"/>
        <v>6.833333333333333</v>
      </c>
      <c r="AF92" s="241">
        <f t="shared" si="20"/>
        <v>91</v>
      </c>
    </row>
    <row r="93" spans="1:32" x14ac:dyDescent="0.25">
      <c r="A93" s="241">
        <f t="shared" si="19"/>
        <v>92</v>
      </c>
      <c r="B93" s="43">
        <v>9</v>
      </c>
      <c r="C93" s="43">
        <v>10</v>
      </c>
      <c r="E93" s="27">
        <v>9</v>
      </c>
      <c r="I93" s="96">
        <f t="shared" si="17"/>
        <v>9.3333333333333339</v>
      </c>
      <c r="J93" s="43">
        <v>8</v>
      </c>
      <c r="K93" s="43">
        <v>10</v>
      </c>
      <c r="L93" s="69">
        <v>10</v>
      </c>
      <c r="M93" s="69">
        <v>9</v>
      </c>
      <c r="N93" s="104">
        <f t="shared" si="14"/>
        <v>9.25</v>
      </c>
      <c r="O93" s="103">
        <f t="shared" si="15"/>
        <v>9.2916666666666679</v>
      </c>
      <c r="Q93" s="69">
        <v>9</v>
      </c>
      <c r="R93" s="96">
        <f t="shared" si="18"/>
        <v>9</v>
      </c>
      <c r="Y93" s="27">
        <v>9</v>
      </c>
      <c r="Z93" s="96">
        <f t="shared" si="21"/>
        <v>9</v>
      </c>
      <c r="AA93" s="95">
        <f t="shared" si="22"/>
        <v>9</v>
      </c>
      <c r="AD93" s="43">
        <v>9</v>
      </c>
      <c r="AE93" s="248">
        <f t="shared" si="16"/>
        <v>9.0972222222222232</v>
      </c>
      <c r="AF93" s="241">
        <f t="shared" si="20"/>
        <v>92</v>
      </c>
    </row>
    <row r="94" spans="1:32" x14ac:dyDescent="0.25">
      <c r="A94" s="241">
        <f t="shared" si="19"/>
        <v>93</v>
      </c>
      <c r="B94" s="43">
        <v>5</v>
      </c>
      <c r="C94" s="43">
        <v>5</v>
      </c>
      <c r="D94" s="27">
        <v>8</v>
      </c>
      <c r="E94" s="27"/>
      <c r="H94" s="43">
        <v>7</v>
      </c>
      <c r="I94" s="96">
        <f t="shared" si="17"/>
        <v>6.25</v>
      </c>
      <c r="J94" s="43">
        <v>5</v>
      </c>
      <c r="K94" s="43">
        <v>6</v>
      </c>
      <c r="L94" s="69">
        <v>6</v>
      </c>
      <c r="M94" s="69">
        <v>5</v>
      </c>
      <c r="N94" s="104">
        <f t="shared" si="14"/>
        <v>5.5</v>
      </c>
      <c r="O94" s="103">
        <f t="shared" si="15"/>
        <v>5.875</v>
      </c>
      <c r="R94" s="33"/>
      <c r="Y94" s="27">
        <v>5</v>
      </c>
      <c r="Z94" s="96">
        <f t="shared" si="21"/>
        <v>5</v>
      </c>
      <c r="AA94" s="95">
        <f t="shared" si="22"/>
        <v>5</v>
      </c>
      <c r="AD94" s="43">
        <v>9</v>
      </c>
      <c r="AE94" s="248">
        <f t="shared" si="16"/>
        <v>6.625</v>
      </c>
      <c r="AF94" s="241">
        <f t="shared" si="20"/>
        <v>93</v>
      </c>
    </row>
    <row r="95" spans="1:32" ht="15.75" thickBot="1" x14ac:dyDescent="0.3">
      <c r="A95" s="244">
        <f t="shared" si="19"/>
        <v>94</v>
      </c>
      <c r="B95" s="235">
        <v>5</v>
      </c>
      <c r="C95" s="235">
        <v>5</v>
      </c>
      <c r="D95" s="235">
        <v>5</v>
      </c>
      <c r="E95" s="242"/>
      <c r="F95" s="235"/>
      <c r="G95" s="235"/>
      <c r="H95" s="235">
        <v>5</v>
      </c>
      <c r="I95" s="196">
        <f t="shared" si="17"/>
        <v>5</v>
      </c>
      <c r="J95" s="235">
        <v>5</v>
      </c>
      <c r="K95" s="235">
        <v>5</v>
      </c>
      <c r="L95" s="195"/>
      <c r="M95" s="195">
        <v>5</v>
      </c>
      <c r="N95" s="196">
        <f t="shared" si="14"/>
        <v>5</v>
      </c>
      <c r="O95" s="197">
        <f t="shared" si="15"/>
        <v>5</v>
      </c>
      <c r="P95" s="195"/>
      <c r="Q95" s="195">
        <v>5</v>
      </c>
      <c r="R95" s="196">
        <f t="shared" si="18"/>
        <v>5</v>
      </c>
      <c r="S95" s="195"/>
      <c r="T95" s="235"/>
      <c r="U95" s="235"/>
      <c r="V95" s="235"/>
      <c r="W95" s="195"/>
      <c r="X95" s="235"/>
      <c r="Y95" s="235">
        <v>5</v>
      </c>
      <c r="Z95" s="196">
        <f t="shared" si="21"/>
        <v>5</v>
      </c>
      <c r="AA95" s="197">
        <f t="shared" si="22"/>
        <v>5</v>
      </c>
      <c r="AB95" s="235"/>
      <c r="AC95" s="235"/>
      <c r="AD95" s="235">
        <v>8</v>
      </c>
      <c r="AE95" s="213">
        <f t="shared" si="16"/>
        <v>6</v>
      </c>
      <c r="AF95" s="244">
        <f t="shared" si="20"/>
        <v>94</v>
      </c>
    </row>
    <row r="96" spans="1:32" x14ac:dyDescent="0.25">
      <c r="A96" s="243">
        <f t="shared" si="19"/>
        <v>95</v>
      </c>
      <c r="B96" s="43">
        <v>5</v>
      </c>
      <c r="C96" s="43">
        <v>5</v>
      </c>
      <c r="D96" s="43">
        <v>7</v>
      </c>
      <c r="G96" s="43">
        <v>5</v>
      </c>
      <c r="H96" s="43">
        <v>5</v>
      </c>
      <c r="I96" s="96">
        <f t="shared" si="17"/>
        <v>5.4</v>
      </c>
      <c r="J96" s="43">
        <v>5</v>
      </c>
      <c r="K96" s="43">
        <v>5</v>
      </c>
      <c r="N96" s="104">
        <f t="shared" si="14"/>
        <v>5</v>
      </c>
      <c r="O96" s="103">
        <f t="shared" si="15"/>
        <v>5.2</v>
      </c>
      <c r="R96" s="33"/>
      <c r="Z96" s="33"/>
      <c r="AA96" s="33"/>
      <c r="AB96" s="27">
        <v>5</v>
      </c>
      <c r="AC96" s="27">
        <v>5</v>
      </c>
      <c r="AD96" s="43">
        <v>9</v>
      </c>
      <c r="AE96" s="248">
        <f t="shared" si="16"/>
        <v>6.05</v>
      </c>
      <c r="AF96" s="243">
        <f t="shared" si="20"/>
        <v>95</v>
      </c>
    </row>
    <row r="97" spans="1:32" x14ac:dyDescent="0.25">
      <c r="A97" s="241">
        <f t="shared" si="19"/>
        <v>96</v>
      </c>
      <c r="B97" s="43">
        <v>9</v>
      </c>
      <c r="C97" s="43">
        <v>10</v>
      </c>
      <c r="E97" s="27">
        <v>9</v>
      </c>
      <c r="F97" s="43">
        <v>8</v>
      </c>
      <c r="I97" s="96">
        <f t="shared" si="17"/>
        <v>9</v>
      </c>
      <c r="J97" s="43">
        <v>7</v>
      </c>
      <c r="K97" s="43">
        <v>9</v>
      </c>
      <c r="L97" s="69">
        <v>9</v>
      </c>
      <c r="M97" s="69">
        <v>8</v>
      </c>
      <c r="N97" s="104">
        <f t="shared" si="14"/>
        <v>8.25</v>
      </c>
      <c r="O97" s="103">
        <f t="shared" si="15"/>
        <v>8.625</v>
      </c>
      <c r="R97" s="33"/>
      <c r="Y97" s="27">
        <v>8</v>
      </c>
      <c r="Z97" s="96">
        <f>AVERAGE(S97:Y97)</f>
        <v>8</v>
      </c>
      <c r="AA97" s="95">
        <f>AVERAGE(R97,Z97)</f>
        <v>8</v>
      </c>
      <c r="AD97" s="43">
        <v>9</v>
      </c>
      <c r="AE97" s="248">
        <f t="shared" si="16"/>
        <v>8.5416666666666661</v>
      </c>
      <c r="AF97" s="241">
        <f t="shared" si="20"/>
        <v>96</v>
      </c>
    </row>
    <row r="98" spans="1:32" x14ac:dyDescent="0.25">
      <c r="A98" s="241">
        <f t="shared" si="19"/>
        <v>97</v>
      </c>
      <c r="B98" s="43">
        <v>6</v>
      </c>
      <c r="C98" s="43">
        <v>6</v>
      </c>
      <c r="D98" s="27">
        <v>5</v>
      </c>
      <c r="E98" s="27"/>
      <c r="G98" s="43">
        <v>8</v>
      </c>
      <c r="I98" s="96">
        <f t="shared" si="17"/>
        <v>6.25</v>
      </c>
      <c r="J98" s="43">
        <v>5</v>
      </c>
      <c r="K98" s="27">
        <v>5</v>
      </c>
      <c r="L98" s="69">
        <v>7</v>
      </c>
      <c r="N98" s="104">
        <f t="shared" ref="N98:N113" si="23">AVERAGE(J98:M98)</f>
        <v>5.666666666666667</v>
      </c>
      <c r="O98" s="103">
        <f t="shared" ref="O98:O113" si="24">AVERAGE(I98,N98)</f>
        <v>5.9583333333333339</v>
      </c>
      <c r="R98" s="33"/>
      <c r="Z98" s="33"/>
      <c r="AA98" s="33"/>
      <c r="AB98" s="27">
        <v>8</v>
      </c>
      <c r="AC98" s="27">
        <v>6</v>
      </c>
      <c r="AD98" s="43">
        <v>9</v>
      </c>
      <c r="AE98" s="248">
        <f t="shared" ref="AE98:AE113" si="25">AVERAGE(O98,AA98,AB98:AD98)</f>
        <v>7.2395833333333339</v>
      </c>
      <c r="AF98" s="241">
        <f t="shared" si="20"/>
        <v>97</v>
      </c>
    </row>
    <row r="99" spans="1:32" x14ac:dyDescent="0.25">
      <c r="A99" s="241">
        <f t="shared" si="19"/>
        <v>98</v>
      </c>
      <c r="B99" s="43">
        <v>5</v>
      </c>
      <c r="C99" s="43">
        <v>6</v>
      </c>
      <c r="D99" s="27">
        <v>2</v>
      </c>
      <c r="E99" s="27"/>
      <c r="F99" s="43">
        <v>5</v>
      </c>
      <c r="H99" s="27">
        <v>8</v>
      </c>
      <c r="I99" s="96">
        <f t="shared" si="17"/>
        <v>5.2</v>
      </c>
      <c r="J99" s="43">
        <v>2</v>
      </c>
      <c r="K99" s="27">
        <v>5</v>
      </c>
      <c r="L99" s="69">
        <v>6</v>
      </c>
      <c r="N99" s="104">
        <f t="shared" si="23"/>
        <v>4.333333333333333</v>
      </c>
      <c r="O99" s="103">
        <f t="shared" si="24"/>
        <v>4.7666666666666666</v>
      </c>
      <c r="R99" s="33"/>
      <c r="Z99" s="33"/>
      <c r="AA99" s="33"/>
      <c r="AC99" s="27">
        <v>6</v>
      </c>
      <c r="AD99" s="43">
        <v>9</v>
      </c>
      <c r="AE99" s="248">
        <f t="shared" si="25"/>
        <v>6.5888888888888886</v>
      </c>
      <c r="AF99" s="241">
        <f t="shared" si="20"/>
        <v>98</v>
      </c>
    </row>
    <row r="100" spans="1:32" x14ac:dyDescent="0.25">
      <c r="A100" s="241">
        <f t="shared" si="19"/>
        <v>99</v>
      </c>
      <c r="B100" s="43">
        <v>6</v>
      </c>
      <c r="C100" s="43">
        <v>6</v>
      </c>
      <c r="D100" s="27">
        <v>7</v>
      </c>
      <c r="E100" s="27"/>
      <c r="F100" s="43">
        <v>6</v>
      </c>
      <c r="H100" s="27">
        <v>6</v>
      </c>
      <c r="I100" s="96">
        <f t="shared" si="17"/>
        <v>6.2</v>
      </c>
      <c r="J100" s="43">
        <v>6</v>
      </c>
      <c r="K100" s="27">
        <v>7</v>
      </c>
      <c r="M100" s="69">
        <v>6</v>
      </c>
      <c r="N100" s="104">
        <f t="shared" si="23"/>
        <v>6.333333333333333</v>
      </c>
      <c r="O100" s="103">
        <f t="shared" si="24"/>
        <v>6.2666666666666666</v>
      </c>
      <c r="R100" s="33"/>
      <c r="Y100" s="27">
        <v>5</v>
      </c>
      <c r="Z100" s="96">
        <f>AVERAGE(S100:Y100)</f>
        <v>5</v>
      </c>
      <c r="AA100" s="95">
        <f>AVERAGE(R100,Z100)</f>
        <v>5</v>
      </c>
      <c r="AD100" s="43">
        <v>9</v>
      </c>
      <c r="AE100" s="248">
        <f t="shared" si="25"/>
        <v>6.7555555555555555</v>
      </c>
      <c r="AF100" s="241">
        <f t="shared" si="20"/>
        <v>99</v>
      </c>
    </row>
    <row r="101" spans="1:32" x14ac:dyDescent="0.25">
      <c r="A101" s="241">
        <f t="shared" si="19"/>
        <v>100</v>
      </c>
      <c r="B101" s="43">
        <v>8</v>
      </c>
      <c r="C101" s="43">
        <v>10</v>
      </c>
      <c r="E101" s="27">
        <v>9</v>
      </c>
      <c r="F101" s="43">
        <v>9</v>
      </c>
      <c r="G101" s="43">
        <v>10</v>
      </c>
      <c r="I101" s="96">
        <f t="shared" si="17"/>
        <v>9.1999999999999993</v>
      </c>
      <c r="J101" s="43">
        <v>6</v>
      </c>
      <c r="K101" s="27">
        <v>9</v>
      </c>
      <c r="L101" s="69">
        <v>10</v>
      </c>
      <c r="M101" s="69">
        <v>8</v>
      </c>
      <c r="N101" s="104">
        <f t="shared" si="23"/>
        <v>8.25</v>
      </c>
      <c r="O101" s="103">
        <f t="shared" si="24"/>
        <v>8.7249999999999996</v>
      </c>
      <c r="R101" s="33"/>
      <c r="Z101" s="33"/>
      <c r="AA101" s="33"/>
      <c r="AD101" s="43">
        <v>9</v>
      </c>
      <c r="AE101" s="248">
        <f t="shared" si="25"/>
        <v>8.8625000000000007</v>
      </c>
      <c r="AF101" s="241">
        <f t="shared" si="20"/>
        <v>100</v>
      </c>
    </row>
    <row r="102" spans="1:32" x14ac:dyDescent="0.25">
      <c r="A102" s="241">
        <f t="shared" si="19"/>
        <v>101</v>
      </c>
      <c r="E102" s="27"/>
      <c r="I102" s="33"/>
      <c r="J102" s="43">
        <v>5</v>
      </c>
      <c r="K102" s="27">
        <v>5</v>
      </c>
      <c r="N102" s="104">
        <f t="shared" si="23"/>
        <v>5</v>
      </c>
      <c r="O102" s="103">
        <f t="shared" si="24"/>
        <v>5</v>
      </c>
      <c r="R102" s="33"/>
      <c r="Z102" s="33"/>
      <c r="AA102" s="33"/>
      <c r="AC102" s="27">
        <v>5</v>
      </c>
      <c r="AD102" s="43">
        <v>7</v>
      </c>
      <c r="AE102" s="248">
        <f t="shared" si="25"/>
        <v>5.666666666666667</v>
      </c>
      <c r="AF102" s="241">
        <f t="shared" si="20"/>
        <v>101</v>
      </c>
    </row>
    <row r="103" spans="1:32" x14ac:dyDescent="0.25">
      <c r="A103" s="243">
        <f t="shared" si="19"/>
        <v>102</v>
      </c>
      <c r="B103" s="27">
        <v>8</v>
      </c>
      <c r="C103" s="27">
        <v>8</v>
      </c>
      <c r="D103" s="27">
        <v>8</v>
      </c>
      <c r="E103" s="27"/>
      <c r="F103" s="43">
        <v>8</v>
      </c>
      <c r="I103" s="96">
        <f t="shared" si="17"/>
        <v>8</v>
      </c>
      <c r="J103" s="43">
        <v>8</v>
      </c>
      <c r="K103" s="27">
        <v>9</v>
      </c>
      <c r="L103" s="69">
        <v>9</v>
      </c>
      <c r="M103" s="69">
        <v>9</v>
      </c>
      <c r="N103" s="104">
        <f t="shared" si="23"/>
        <v>8.75</v>
      </c>
      <c r="O103" s="103">
        <f t="shared" si="24"/>
        <v>8.375</v>
      </c>
      <c r="R103" s="33"/>
      <c r="Y103" s="27">
        <v>9</v>
      </c>
      <c r="Z103" s="96">
        <f>AVERAGE(S103:Y103)</f>
        <v>9</v>
      </c>
      <c r="AA103" s="95">
        <f>AVERAGE(R103,Z103)</f>
        <v>9</v>
      </c>
      <c r="AD103" s="43">
        <v>9</v>
      </c>
      <c r="AE103" s="248">
        <f t="shared" si="25"/>
        <v>8.7916666666666661</v>
      </c>
      <c r="AF103" s="243">
        <f t="shared" si="20"/>
        <v>102</v>
      </c>
    </row>
    <row r="104" spans="1:32" x14ac:dyDescent="0.25">
      <c r="A104" s="241">
        <f t="shared" si="19"/>
        <v>103</v>
      </c>
      <c r="B104" s="27">
        <v>8</v>
      </c>
      <c r="C104" s="27">
        <v>7</v>
      </c>
      <c r="D104" s="27">
        <v>8</v>
      </c>
      <c r="E104" s="27"/>
      <c r="F104" s="43">
        <v>7</v>
      </c>
      <c r="G104" s="43">
        <v>9</v>
      </c>
      <c r="I104" s="96">
        <f t="shared" si="17"/>
        <v>7.8</v>
      </c>
      <c r="J104" s="43">
        <v>7</v>
      </c>
      <c r="K104" s="27">
        <v>8</v>
      </c>
      <c r="L104" s="69">
        <v>9</v>
      </c>
      <c r="M104" s="69">
        <v>7</v>
      </c>
      <c r="N104" s="104">
        <f t="shared" si="23"/>
        <v>7.75</v>
      </c>
      <c r="O104" s="103">
        <f t="shared" si="24"/>
        <v>7.7750000000000004</v>
      </c>
      <c r="R104" s="33"/>
      <c r="Z104" s="33"/>
      <c r="AA104" s="33"/>
      <c r="AD104" s="43">
        <v>10</v>
      </c>
      <c r="AE104" s="248">
        <f t="shared" si="25"/>
        <v>8.8874999999999993</v>
      </c>
      <c r="AF104" s="241">
        <f t="shared" si="20"/>
        <v>103</v>
      </c>
    </row>
    <row r="105" spans="1:32" x14ac:dyDescent="0.25">
      <c r="A105" s="241">
        <f t="shared" si="19"/>
        <v>104</v>
      </c>
      <c r="B105" s="27">
        <v>3</v>
      </c>
      <c r="C105" s="27">
        <v>1</v>
      </c>
      <c r="D105" s="27">
        <v>5</v>
      </c>
      <c r="E105" s="27"/>
      <c r="G105" s="43">
        <v>5</v>
      </c>
      <c r="I105" s="96">
        <f t="shared" si="17"/>
        <v>3.5</v>
      </c>
      <c r="J105" s="43">
        <v>2</v>
      </c>
      <c r="K105" s="27">
        <v>2</v>
      </c>
      <c r="L105" s="69">
        <v>4</v>
      </c>
      <c r="N105" s="104">
        <f t="shared" si="23"/>
        <v>2.6666666666666665</v>
      </c>
      <c r="O105" s="103">
        <f t="shared" si="24"/>
        <v>3.083333333333333</v>
      </c>
      <c r="R105" s="33"/>
      <c r="Z105" s="33"/>
      <c r="AA105" s="33"/>
      <c r="AB105" s="27">
        <v>6</v>
      </c>
      <c r="AC105" s="27">
        <v>3</v>
      </c>
      <c r="AD105" s="43">
        <v>7</v>
      </c>
      <c r="AE105" s="248">
        <f t="shared" si="25"/>
        <v>4.770833333333333</v>
      </c>
      <c r="AF105" s="241">
        <f t="shared" si="20"/>
        <v>104</v>
      </c>
    </row>
    <row r="106" spans="1:32" x14ac:dyDescent="0.25">
      <c r="A106" s="243">
        <f t="shared" si="19"/>
        <v>105</v>
      </c>
      <c r="C106" s="27">
        <v>5</v>
      </c>
      <c r="E106" s="27"/>
      <c r="I106" s="96">
        <f t="shared" si="17"/>
        <v>5</v>
      </c>
      <c r="J106" s="43">
        <v>5</v>
      </c>
      <c r="K106" s="27">
        <v>5</v>
      </c>
      <c r="N106" s="104">
        <f t="shared" si="23"/>
        <v>5</v>
      </c>
      <c r="O106" s="103">
        <f t="shared" si="24"/>
        <v>5</v>
      </c>
      <c r="R106" s="33"/>
      <c r="Z106" s="33"/>
      <c r="AA106" s="33"/>
      <c r="AD106" s="43">
        <v>7</v>
      </c>
      <c r="AE106" s="248">
        <f t="shared" si="25"/>
        <v>6</v>
      </c>
      <c r="AF106" s="243">
        <f t="shared" si="20"/>
        <v>105</v>
      </c>
    </row>
    <row r="107" spans="1:32" x14ac:dyDescent="0.25">
      <c r="A107" s="241">
        <f t="shared" si="19"/>
        <v>106</v>
      </c>
      <c r="B107" s="27">
        <v>5</v>
      </c>
      <c r="C107" s="27">
        <v>5</v>
      </c>
      <c r="D107" s="27">
        <v>7</v>
      </c>
      <c r="E107" s="27"/>
      <c r="F107" s="43">
        <v>5</v>
      </c>
      <c r="H107" s="27">
        <v>5</v>
      </c>
      <c r="I107" s="96">
        <f t="shared" si="17"/>
        <v>5.4</v>
      </c>
      <c r="J107" s="43">
        <v>5</v>
      </c>
      <c r="K107" s="27">
        <v>5</v>
      </c>
      <c r="L107" s="69">
        <v>7</v>
      </c>
      <c r="M107" s="69">
        <v>5</v>
      </c>
      <c r="N107" s="104">
        <f t="shared" si="23"/>
        <v>5.5</v>
      </c>
      <c r="O107" s="103">
        <f t="shared" si="24"/>
        <v>5.45</v>
      </c>
      <c r="R107" s="33"/>
      <c r="Z107" s="33"/>
      <c r="AA107" s="33"/>
      <c r="AD107" s="43">
        <v>9</v>
      </c>
      <c r="AE107" s="248">
        <f t="shared" si="25"/>
        <v>7.2249999999999996</v>
      </c>
      <c r="AF107" s="241">
        <f t="shared" si="20"/>
        <v>106</v>
      </c>
    </row>
    <row r="108" spans="1:32" x14ac:dyDescent="0.25">
      <c r="A108" s="241">
        <f t="shared" si="19"/>
        <v>107</v>
      </c>
      <c r="B108" s="27">
        <v>9</v>
      </c>
      <c r="C108" s="27">
        <v>6</v>
      </c>
      <c r="D108" s="27">
        <v>9</v>
      </c>
      <c r="E108" s="27"/>
      <c r="F108" s="43">
        <v>8</v>
      </c>
      <c r="G108" s="43">
        <v>10</v>
      </c>
      <c r="I108" s="96">
        <f t="shared" si="17"/>
        <v>8.4</v>
      </c>
      <c r="J108" s="43">
        <v>8</v>
      </c>
      <c r="K108" s="27">
        <v>7</v>
      </c>
      <c r="M108" s="69">
        <v>8</v>
      </c>
      <c r="N108" s="104">
        <f t="shared" si="23"/>
        <v>7.666666666666667</v>
      </c>
      <c r="O108" s="103">
        <f t="shared" si="24"/>
        <v>8.0333333333333332</v>
      </c>
      <c r="R108" s="33"/>
      <c r="Y108" s="27">
        <v>7</v>
      </c>
      <c r="Z108" s="96">
        <f>AVERAGE(S108:Y108)</f>
        <v>7</v>
      </c>
      <c r="AA108" s="95">
        <f>AVERAGE(R108,Z108)</f>
        <v>7</v>
      </c>
      <c r="AD108" s="43">
        <v>10</v>
      </c>
      <c r="AE108" s="248">
        <f t="shared" si="25"/>
        <v>8.3444444444444432</v>
      </c>
      <c r="AF108" s="241">
        <f t="shared" si="20"/>
        <v>107</v>
      </c>
    </row>
    <row r="109" spans="1:32" x14ac:dyDescent="0.25">
      <c r="A109" s="243">
        <f t="shared" si="19"/>
        <v>108</v>
      </c>
      <c r="B109" s="27">
        <v>5</v>
      </c>
      <c r="C109" s="27">
        <v>5</v>
      </c>
      <c r="D109" s="27">
        <v>6</v>
      </c>
      <c r="E109" s="27"/>
      <c r="G109" s="43">
        <v>5</v>
      </c>
      <c r="H109" s="27">
        <v>5</v>
      </c>
      <c r="I109" s="96">
        <f t="shared" si="17"/>
        <v>5.2</v>
      </c>
      <c r="J109" s="43">
        <v>5</v>
      </c>
      <c r="K109" s="27">
        <v>5</v>
      </c>
      <c r="N109" s="104">
        <f t="shared" si="23"/>
        <v>5</v>
      </c>
      <c r="O109" s="103">
        <f t="shared" si="24"/>
        <v>5.0999999999999996</v>
      </c>
      <c r="R109" s="33"/>
      <c r="Z109" s="33"/>
      <c r="AA109" s="33"/>
      <c r="AB109" s="27">
        <v>7</v>
      </c>
      <c r="AC109" s="27">
        <v>5</v>
      </c>
      <c r="AD109" s="43">
        <v>5</v>
      </c>
      <c r="AE109" s="248">
        <f t="shared" si="25"/>
        <v>5.5250000000000004</v>
      </c>
      <c r="AF109" s="243">
        <f t="shared" si="20"/>
        <v>108</v>
      </c>
    </row>
    <row r="110" spans="1:32" x14ac:dyDescent="0.25">
      <c r="A110" s="243">
        <f t="shared" si="19"/>
        <v>109</v>
      </c>
      <c r="B110" s="27">
        <v>5</v>
      </c>
      <c r="C110" s="27">
        <v>5</v>
      </c>
      <c r="D110" s="27">
        <v>2</v>
      </c>
      <c r="E110" s="27"/>
      <c r="F110" s="43">
        <v>5</v>
      </c>
      <c r="G110" s="43">
        <v>6</v>
      </c>
      <c r="I110" s="96">
        <f t="shared" si="17"/>
        <v>4.5999999999999996</v>
      </c>
      <c r="J110" s="43">
        <v>2</v>
      </c>
      <c r="K110" s="27">
        <v>6</v>
      </c>
      <c r="L110" s="69">
        <v>7</v>
      </c>
      <c r="M110" s="69">
        <v>6</v>
      </c>
      <c r="N110" s="104">
        <f t="shared" si="23"/>
        <v>5.25</v>
      </c>
      <c r="O110" s="103">
        <f t="shared" si="24"/>
        <v>4.9249999999999998</v>
      </c>
      <c r="R110" s="33"/>
      <c r="Z110" s="33"/>
      <c r="AA110" s="33"/>
      <c r="AD110" s="43">
        <v>6</v>
      </c>
      <c r="AE110" s="248">
        <f t="shared" si="25"/>
        <v>5.4625000000000004</v>
      </c>
      <c r="AF110" s="243">
        <f t="shared" si="20"/>
        <v>109</v>
      </c>
    </row>
    <row r="111" spans="1:32" x14ac:dyDescent="0.25">
      <c r="A111" s="246">
        <f t="shared" si="19"/>
        <v>110</v>
      </c>
      <c r="B111" s="27">
        <v>7</v>
      </c>
      <c r="C111" s="27">
        <v>6</v>
      </c>
      <c r="D111" s="27">
        <v>7</v>
      </c>
      <c r="E111" s="27"/>
      <c r="I111" s="96">
        <f t="shared" si="17"/>
        <v>6.666666666666667</v>
      </c>
      <c r="J111" s="43">
        <v>6</v>
      </c>
      <c r="K111" s="27">
        <v>9</v>
      </c>
      <c r="N111" s="104">
        <f t="shared" si="23"/>
        <v>7.5</v>
      </c>
      <c r="O111" s="103">
        <f t="shared" si="24"/>
        <v>7.0833333333333339</v>
      </c>
      <c r="R111" s="33"/>
      <c r="Z111" s="33"/>
      <c r="AA111" s="33"/>
      <c r="AB111" s="27">
        <v>10</v>
      </c>
      <c r="AC111" s="27">
        <v>8</v>
      </c>
      <c r="AD111" s="43">
        <v>9</v>
      </c>
      <c r="AE111" s="248">
        <f t="shared" si="25"/>
        <v>8.5208333333333339</v>
      </c>
      <c r="AF111" s="246">
        <f t="shared" si="20"/>
        <v>110</v>
      </c>
    </row>
    <row r="112" spans="1:32" x14ac:dyDescent="0.25">
      <c r="A112" s="241">
        <f t="shared" si="19"/>
        <v>111</v>
      </c>
      <c r="B112" s="27">
        <v>2</v>
      </c>
      <c r="C112" s="27">
        <v>1</v>
      </c>
      <c r="E112" s="27">
        <v>3</v>
      </c>
      <c r="F112" s="43">
        <v>3</v>
      </c>
      <c r="I112" s="96">
        <f t="shared" si="17"/>
        <v>2.25</v>
      </c>
      <c r="J112" s="43">
        <v>1</v>
      </c>
      <c r="K112" s="27">
        <v>1</v>
      </c>
      <c r="N112" s="104">
        <f t="shared" si="23"/>
        <v>1</v>
      </c>
      <c r="O112" s="103">
        <f t="shared" si="24"/>
        <v>1.625</v>
      </c>
      <c r="R112" s="33"/>
      <c r="Y112" s="27">
        <v>4</v>
      </c>
      <c r="Z112" s="96">
        <f>AVERAGE(S112:Y112)</f>
        <v>4</v>
      </c>
      <c r="AA112" s="95">
        <f>AVERAGE(R112,Z112)</f>
        <v>4</v>
      </c>
      <c r="AC112" s="27">
        <v>2</v>
      </c>
      <c r="AD112" s="43">
        <v>2</v>
      </c>
      <c r="AE112" s="248">
        <f t="shared" si="25"/>
        <v>2.40625</v>
      </c>
      <c r="AF112" s="241">
        <f t="shared" si="20"/>
        <v>111</v>
      </c>
    </row>
    <row r="113" spans="1:32" x14ac:dyDescent="0.25">
      <c r="A113" s="247">
        <f t="shared" si="19"/>
        <v>112</v>
      </c>
      <c r="B113" s="27">
        <v>9</v>
      </c>
      <c r="C113" s="27">
        <v>9</v>
      </c>
      <c r="E113" s="27">
        <v>9</v>
      </c>
      <c r="F113" s="43">
        <v>8</v>
      </c>
      <c r="G113" s="43">
        <v>9</v>
      </c>
      <c r="I113" s="96">
        <f t="shared" si="17"/>
        <v>8.8000000000000007</v>
      </c>
      <c r="J113" s="43">
        <v>8</v>
      </c>
      <c r="K113" s="27">
        <v>9</v>
      </c>
      <c r="L113" s="69">
        <v>9</v>
      </c>
      <c r="N113" s="104">
        <f t="shared" si="23"/>
        <v>8.6666666666666661</v>
      </c>
      <c r="O113" s="103">
        <f t="shared" si="24"/>
        <v>8.7333333333333343</v>
      </c>
      <c r="R113" s="33"/>
      <c r="Z113" s="33"/>
      <c r="AA113" s="33"/>
      <c r="AD113" s="43">
        <v>10</v>
      </c>
      <c r="AE113" s="248">
        <f t="shared" si="25"/>
        <v>9.3666666666666671</v>
      </c>
      <c r="AF113" s="247">
        <f t="shared" si="20"/>
        <v>112</v>
      </c>
    </row>
    <row r="114" spans="1:32" x14ac:dyDescent="0.25">
      <c r="A114" s="245"/>
      <c r="B114" s="26" t="s">
        <v>0</v>
      </c>
      <c r="C114" s="26" t="s">
        <v>1</v>
      </c>
      <c r="D114" s="26" t="s">
        <v>2</v>
      </c>
      <c r="E114" s="26" t="s">
        <v>13</v>
      </c>
      <c r="F114" s="26" t="s">
        <v>12</v>
      </c>
      <c r="G114" s="26" t="s">
        <v>147</v>
      </c>
      <c r="H114" s="26" t="s">
        <v>145</v>
      </c>
      <c r="I114" s="56" t="s">
        <v>95</v>
      </c>
      <c r="J114" s="26" t="s">
        <v>18</v>
      </c>
      <c r="K114" s="26" t="s">
        <v>19</v>
      </c>
      <c r="L114" s="26" t="s">
        <v>143</v>
      </c>
      <c r="M114" s="26" t="s">
        <v>33</v>
      </c>
      <c r="N114" s="56" t="s">
        <v>5</v>
      </c>
      <c r="O114" s="56" t="s">
        <v>94</v>
      </c>
      <c r="P114" s="26" t="s">
        <v>3</v>
      </c>
      <c r="Q114" s="26" t="s">
        <v>114</v>
      </c>
      <c r="R114" s="56" t="s">
        <v>97</v>
      </c>
      <c r="S114" s="26" t="s">
        <v>21</v>
      </c>
      <c r="T114" s="26" t="s">
        <v>22</v>
      </c>
      <c r="U114" s="26" t="s">
        <v>14</v>
      </c>
      <c r="V114" s="26" t="s">
        <v>24</v>
      </c>
      <c r="W114" s="26" t="s">
        <v>23</v>
      </c>
      <c r="X114" s="26" t="s">
        <v>20</v>
      </c>
      <c r="Y114" s="26" t="s">
        <v>27</v>
      </c>
      <c r="Z114" s="56" t="s">
        <v>99</v>
      </c>
      <c r="AA114" s="56" t="s">
        <v>93</v>
      </c>
      <c r="AB114" s="26" t="s">
        <v>30</v>
      </c>
      <c r="AC114" s="26" t="s">
        <v>149</v>
      </c>
      <c r="AD114" s="12" t="s">
        <v>34</v>
      </c>
      <c r="AE114" s="67" t="s">
        <v>42</v>
      </c>
      <c r="AF114" s="47"/>
    </row>
    <row r="115" spans="1:32" x14ac:dyDescent="0.25">
      <c r="A115" s="27"/>
    </row>
    <row r="116" spans="1:32" x14ac:dyDescent="0.25">
      <c r="A116" s="27"/>
    </row>
    <row r="117" spans="1:32" x14ac:dyDescent="0.25">
      <c r="A117" s="27"/>
    </row>
    <row r="118" spans="1:32" x14ac:dyDescent="0.25">
      <c r="A118" s="27"/>
    </row>
    <row r="119" spans="1:32" x14ac:dyDescent="0.25">
      <c r="A119" s="27"/>
    </row>
    <row r="120" spans="1:32" x14ac:dyDescent="0.25">
      <c r="A120" s="27"/>
    </row>
    <row r="121" spans="1:32" x14ac:dyDescent="0.25">
      <c r="A121" s="27"/>
    </row>
    <row r="122" spans="1:32" x14ac:dyDescent="0.25">
      <c r="A122" s="27"/>
    </row>
    <row r="123" spans="1:32" x14ac:dyDescent="0.25">
      <c r="A123" s="27"/>
    </row>
    <row r="124" spans="1:32" x14ac:dyDescent="0.25">
      <c r="A124" s="27"/>
    </row>
    <row r="125" spans="1:32" x14ac:dyDescent="0.25">
      <c r="A125" s="27"/>
    </row>
    <row r="126" spans="1:32" x14ac:dyDescent="0.25">
      <c r="A126" s="27"/>
    </row>
    <row r="127" spans="1:32" x14ac:dyDescent="0.25">
      <c r="A127" s="27"/>
    </row>
    <row r="128" spans="1:32" x14ac:dyDescent="0.25">
      <c r="A128" s="27"/>
    </row>
    <row r="129" spans="1:1" x14ac:dyDescent="0.25">
      <c r="A129" s="27"/>
    </row>
    <row r="130" spans="1:1" x14ac:dyDescent="0.25">
      <c r="A130" s="27"/>
    </row>
    <row r="131" spans="1:1" x14ac:dyDescent="0.25">
      <c r="A131" s="27"/>
    </row>
    <row r="132" spans="1:1" x14ac:dyDescent="0.25">
      <c r="A132" s="27"/>
    </row>
    <row r="133" spans="1:1" x14ac:dyDescent="0.25">
      <c r="A133" s="27"/>
    </row>
    <row r="134" spans="1:1" x14ac:dyDescent="0.25">
      <c r="A134" s="27"/>
    </row>
    <row r="135" spans="1:1" x14ac:dyDescent="0.25">
      <c r="A135" s="27"/>
    </row>
    <row r="136" spans="1:1" x14ac:dyDescent="0.25">
      <c r="A136" s="27"/>
    </row>
    <row r="137" spans="1:1" x14ac:dyDescent="0.25">
      <c r="A137" s="27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623"/>
  <sheetViews>
    <sheetView tabSelected="1" topLeftCell="AG1" zoomScale="70" zoomScaleNormal="70" workbookViewId="0">
      <selection activeCell="AJ48" sqref="AJ48"/>
    </sheetView>
  </sheetViews>
  <sheetFormatPr baseColWidth="10" defaultRowHeight="15" x14ac:dyDescent="0.25"/>
  <cols>
    <col min="1" max="3" width="11.42578125" style="140"/>
    <col min="4" max="4" width="11.5703125" style="140" customWidth="1"/>
    <col min="5" max="5" width="11.42578125" style="140"/>
    <col min="6" max="6" width="11.42578125" style="107"/>
    <col min="7" max="8" width="11.42578125" style="140"/>
    <col min="9" max="10" width="11.42578125" style="107"/>
    <col min="11" max="11" width="7.5703125" style="139" customWidth="1"/>
    <col min="12" max="12" width="13.5703125" style="139" customWidth="1"/>
    <col min="13" max="13" width="11.42578125" style="150"/>
    <col min="14" max="15" width="11.42578125" style="139"/>
    <col min="16" max="16" width="11.42578125" style="150"/>
    <col min="17" max="18" width="11.42578125" style="139"/>
    <col min="19" max="19" width="11.42578125" style="150"/>
    <col min="20" max="16384" width="11.42578125" style="140"/>
  </cols>
  <sheetData>
    <row r="1" spans="1:35" ht="15.75" thickBot="1" x14ac:dyDescent="0.3">
      <c r="A1" s="74" t="s">
        <v>81</v>
      </c>
      <c r="B1" s="76" t="s">
        <v>85</v>
      </c>
      <c r="C1" s="132" t="s">
        <v>84</v>
      </c>
      <c r="D1" s="106" t="s">
        <v>95</v>
      </c>
      <c r="E1" s="106" t="s">
        <v>5</v>
      </c>
      <c r="F1" s="76" t="s">
        <v>94</v>
      </c>
      <c r="G1" s="106" t="s">
        <v>97</v>
      </c>
      <c r="H1" s="106" t="s">
        <v>99</v>
      </c>
      <c r="I1" s="75" t="s">
        <v>93</v>
      </c>
      <c r="J1" s="77" t="s">
        <v>42</v>
      </c>
      <c r="L1" s="299" t="s">
        <v>81</v>
      </c>
      <c r="M1" s="294" t="s">
        <v>85</v>
      </c>
      <c r="N1" s="294" t="s">
        <v>84</v>
      </c>
      <c r="O1" s="296" t="s">
        <v>95</v>
      </c>
      <c r="P1" s="297"/>
      <c r="Q1" s="298"/>
      <c r="R1" s="296" t="s">
        <v>5</v>
      </c>
      <c r="S1" s="297"/>
      <c r="T1" s="298"/>
      <c r="U1" s="291" t="s">
        <v>94</v>
      </c>
      <c r="V1" s="292"/>
      <c r="W1" s="293"/>
      <c r="X1" s="296" t="s">
        <v>97</v>
      </c>
      <c r="Y1" s="297"/>
      <c r="Z1" s="298"/>
      <c r="AA1" s="296" t="s">
        <v>99</v>
      </c>
      <c r="AB1" s="297"/>
      <c r="AC1" s="298"/>
      <c r="AD1" s="291" t="s">
        <v>93</v>
      </c>
      <c r="AE1" s="292"/>
      <c r="AF1" s="293"/>
      <c r="AG1" s="291" t="s">
        <v>42</v>
      </c>
      <c r="AH1" s="292"/>
      <c r="AI1" s="289"/>
    </row>
    <row r="2" spans="1:35" ht="15.75" thickBot="1" x14ac:dyDescent="0.3">
      <c r="A2" s="301" t="s">
        <v>115</v>
      </c>
      <c r="B2" s="271" t="s">
        <v>82</v>
      </c>
      <c r="C2" s="268" t="s">
        <v>86</v>
      </c>
      <c r="D2" s="141">
        <f>'12 anys'!G2</f>
        <v>9</v>
      </c>
      <c r="E2" s="141">
        <f>'12 anys'!I2</f>
        <v>9</v>
      </c>
      <c r="F2" s="142">
        <f>'12 anys'!J2</f>
        <v>9</v>
      </c>
      <c r="G2" s="141">
        <f>'12 anys'!L2</f>
        <v>9</v>
      </c>
      <c r="H2" s="141">
        <f>'12 anys'!Q2</f>
        <v>8</v>
      </c>
      <c r="I2" s="142">
        <f>'12 anys'!R2</f>
        <v>8.5</v>
      </c>
      <c r="J2" s="108">
        <f>'12 anys'!V2</f>
        <v>9.1666666666666661</v>
      </c>
      <c r="L2" s="300"/>
      <c r="M2" s="295"/>
      <c r="N2" s="295"/>
      <c r="O2" s="79" t="s">
        <v>88</v>
      </c>
      <c r="P2" s="78" t="s">
        <v>89</v>
      </c>
      <c r="Q2" s="81" t="s">
        <v>90</v>
      </c>
      <c r="R2" s="79" t="s">
        <v>88</v>
      </c>
      <c r="S2" s="78" t="s">
        <v>89</v>
      </c>
      <c r="T2" s="81" t="s">
        <v>90</v>
      </c>
      <c r="U2" s="79" t="s">
        <v>88</v>
      </c>
      <c r="V2" s="78" t="s">
        <v>89</v>
      </c>
      <c r="W2" s="81" t="s">
        <v>90</v>
      </c>
      <c r="X2" s="80" t="s">
        <v>88</v>
      </c>
      <c r="Y2" s="78" t="s">
        <v>89</v>
      </c>
      <c r="Z2" s="81" t="s">
        <v>90</v>
      </c>
      <c r="AA2" s="80" t="s">
        <v>88</v>
      </c>
      <c r="AB2" s="78" t="s">
        <v>89</v>
      </c>
      <c r="AC2" s="81" t="s">
        <v>90</v>
      </c>
      <c r="AD2" s="80" t="s">
        <v>88</v>
      </c>
      <c r="AE2" s="78" t="s">
        <v>89</v>
      </c>
      <c r="AF2" s="81" t="s">
        <v>90</v>
      </c>
      <c r="AG2" s="79" t="s">
        <v>88</v>
      </c>
      <c r="AH2" s="78" t="s">
        <v>89</v>
      </c>
      <c r="AI2" s="82" t="s">
        <v>90</v>
      </c>
    </row>
    <row r="3" spans="1:35" x14ac:dyDescent="0.25">
      <c r="A3" s="302"/>
      <c r="B3" s="272"/>
      <c r="C3" s="269"/>
      <c r="D3" s="141">
        <f>'12 anys'!G8</f>
        <v>7</v>
      </c>
      <c r="E3" s="141">
        <f>'12 anys'!I8</f>
        <v>8</v>
      </c>
      <c r="F3" s="142">
        <f>'12 anys'!J8</f>
        <v>7.5</v>
      </c>
      <c r="G3" s="141">
        <f>'12 anys'!L8</f>
        <v>6</v>
      </c>
      <c r="H3" s="141">
        <f>'12 anys'!Q8</f>
        <v>9</v>
      </c>
      <c r="I3" s="142">
        <f>'12 anys'!R8</f>
        <v>7.5</v>
      </c>
      <c r="J3" s="109">
        <f>'12 anys'!V8</f>
        <v>7.666666666666667</v>
      </c>
      <c r="L3" s="276" t="s">
        <v>115</v>
      </c>
      <c r="M3" s="279" t="s">
        <v>82</v>
      </c>
      <c r="N3" s="143" t="s">
        <v>86</v>
      </c>
      <c r="O3" s="251">
        <f>AVERAGE(D2:D9)</f>
        <v>8.6041666666666661</v>
      </c>
      <c r="P3" s="252">
        <f>_xlfn.STDEV.S(D2:D9)</f>
        <v>1.3849746430547989</v>
      </c>
      <c r="Q3" s="253">
        <f>COUNT(D2:D9)</f>
        <v>8</v>
      </c>
      <c r="R3" s="251">
        <f>AVERAGE(E2:E9)</f>
        <v>8.75</v>
      </c>
      <c r="S3" s="252">
        <f>_xlfn.STDEV.S(E2:E9)</f>
        <v>1.3887301496588271</v>
      </c>
      <c r="T3" s="253">
        <f>COUNT(E2:E9)</f>
        <v>8</v>
      </c>
      <c r="U3" s="254">
        <f>AVERAGE(F2:F9)</f>
        <v>8.6770833333333321</v>
      </c>
      <c r="V3" s="252">
        <f>_xlfn.STDEV.S(F2:F9)</f>
        <v>1.3607213160673395</v>
      </c>
      <c r="W3" s="253">
        <f>COUNT(F2:F9)</f>
        <v>8</v>
      </c>
      <c r="X3" s="251">
        <f>AVERAGE(G2:G9)</f>
        <v>8</v>
      </c>
      <c r="Y3" s="252">
        <f>_xlfn.STDEV.S(G2:G9)</f>
        <v>1.8516401995451028</v>
      </c>
      <c r="Z3" s="253">
        <f>COUNT(G2:G9)</f>
        <v>8</v>
      </c>
      <c r="AA3" s="251">
        <f>AVERAGE(H2:H9)</f>
        <v>8.3125</v>
      </c>
      <c r="AB3" s="252">
        <f>_xlfn.STDEV.S(H2:H9)</f>
        <v>1.3226881598676081</v>
      </c>
      <c r="AC3" s="253">
        <f>COUNT(H2:H9)</f>
        <v>8</v>
      </c>
      <c r="AD3" s="254">
        <f>AVERAGE(I2:I9)</f>
        <v>8.15625</v>
      </c>
      <c r="AE3" s="252">
        <f>_xlfn.STDEV.S(I2:I9)</f>
        <v>1.4749478737090089</v>
      </c>
      <c r="AF3" s="253">
        <f>COUNT(I2:I9)</f>
        <v>8</v>
      </c>
      <c r="AG3" s="254">
        <f>AVERAGE(J2:J9)</f>
        <v>8.4027777777777768</v>
      </c>
      <c r="AH3" s="252">
        <f>_xlfn.STDEV.S(J2:J9)</f>
        <v>1.2858826805263435</v>
      </c>
      <c r="AI3" s="253">
        <f>COUNT(J2:J9)</f>
        <v>8</v>
      </c>
    </row>
    <row r="4" spans="1:35" x14ac:dyDescent="0.25">
      <c r="A4" s="302"/>
      <c r="B4" s="272"/>
      <c r="C4" s="269"/>
      <c r="D4" s="141">
        <f>'12 anys'!G15</f>
        <v>6.25</v>
      </c>
      <c r="E4" s="141">
        <f>'12 anys'!I15</f>
        <v>6</v>
      </c>
      <c r="F4" s="142">
        <f>'12 anys'!J15</f>
        <v>6.125</v>
      </c>
      <c r="G4" s="141">
        <f>'12 anys'!L15</f>
        <v>5</v>
      </c>
      <c r="H4" s="141">
        <f>'12 anys'!Q15</f>
        <v>5.666666666666667</v>
      </c>
      <c r="I4" s="142">
        <f>'12 anys'!R15</f>
        <v>5.3333333333333339</v>
      </c>
      <c r="J4" s="109">
        <f>'12 anys'!V15</f>
        <v>5.8194444444444455</v>
      </c>
      <c r="L4" s="277"/>
      <c r="M4" s="280"/>
      <c r="N4" s="144" t="s">
        <v>87</v>
      </c>
      <c r="O4" s="117">
        <f>AVERAGE(D10:D15)</f>
        <v>7.0750000000000002</v>
      </c>
      <c r="P4" s="118">
        <f>_xlfn.STDEV.S(D10:D15)</f>
        <v>1.5507614617055419</v>
      </c>
      <c r="Q4" s="119">
        <f>COUNT(D10:D15)</f>
        <v>6</v>
      </c>
      <c r="R4" s="117">
        <f>AVERAGE(E10:E15)</f>
        <v>7.333333333333333</v>
      </c>
      <c r="S4" s="118">
        <f>_xlfn.STDEV.S(E10:E15)</f>
        <v>1.7511900715418252</v>
      </c>
      <c r="T4" s="119">
        <f>COUNT(E10:E15)</f>
        <v>6</v>
      </c>
      <c r="U4" s="120">
        <f>AVERAGE(F10:F15)</f>
        <v>7.2041666666666666</v>
      </c>
      <c r="V4" s="118">
        <f>_xlfn.STDEV.S(F10:F15)</f>
        <v>1.5109208928479452</v>
      </c>
      <c r="W4" s="119">
        <f>COUNT(F10:F15)</f>
        <v>6</v>
      </c>
      <c r="X4" s="117">
        <f>AVERAGE(G10:G15)</f>
        <v>7.166666666666667</v>
      </c>
      <c r="Y4" s="118">
        <f>_xlfn.STDEV.S(G10:G15)</f>
        <v>1.6020819787597209</v>
      </c>
      <c r="Z4" s="119">
        <f>COUNT(G10:G15)</f>
        <v>6</v>
      </c>
      <c r="AA4" s="117">
        <f>AVERAGE(H10:H15)</f>
        <v>7.5555555555555562</v>
      </c>
      <c r="AB4" s="118">
        <f>_xlfn.STDEV.S(H10:H15)</f>
        <v>1.2095300587265105</v>
      </c>
      <c r="AC4" s="119">
        <f>COUNT(H10:H15)</f>
        <v>6</v>
      </c>
      <c r="AD4" s="120">
        <f>AVERAGE(I10:I15)</f>
        <v>7.3611111111111116</v>
      </c>
      <c r="AE4" s="118">
        <f>_xlfn.STDEV.S(I10:I15)</f>
        <v>1.3608276348795376</v>
      </c>
      <c r="AF4" s="119">
        <f>COUNT(I10:I15)</f>
        <v>6</v>
      </c>
      <c r="AG4" s="120">
        <f>AVERAGE(J10:J15)</f>
        <v>7.4106481481481481</v>
      </c>
      <c r="AH4" s="118">
        <f>_xlfn.STDEV.S(J10:J15)</f>
        <v>0.87379620308556749</v>
      </c>
      <c r="AI4" s="119">
        <f>COUNT(J10:J15)</f>
        <v>6</v>
      </c>
    </row>
    <row r="5" spans="1:35" x14ac:dyDescent="0.25">
      <c r="A5" s="302"/>
      <c r="B5" s="272"/>
      <c r="C5" s="269"/>
      <c r="D5" s="141">
        <f>'12 anys'!G16</f>
        <v>10</v>
      </c>
      <c r="E5" s="141">
        <f>'12 anys'!I16</f>
        <v>10</v>
      </c>
      <c r="F5" s="142">
        <f>'12 anys'!J16</f>
        <v>10</v>
      </c>
      <c r="G5" s="141">
        <f>'12 anys'!L16</f>
        <v>10</v>
      </c>
      <c r="H5" s="141">
        <f>'12 anys'!Q16</f>
        <v>9.3333333333333339</v>
      </c>
      <c r="I5" s="142">
        <f>'12 anys'!R16</f>
        <v>9.6666666666666679</v>
      </c>
      <c r="J5" s="109">
        <f>'12 anys'!V16</f>
        <v>9.2222222222222232</v>
      </c>
      <c r="L5" s="277"/>
      <c r="M5" s="274" t="s">
        <v>83</v>
      </c>
      <c r="N5" s="145" t="s">
        <v>86</v>
      </c>
      <c r="O5" s="113">
        <f>AVERAGE(D16:D54)</f>
        <v>7.0076923076923068</v>
      </c>
      <c r="P5" s="114">
        <f>_xlfn.STDEV.S(D16:D54)</f>
        <v>1.9186597042541851</v>
      </c>
      <c r="Q5" s="115">
        <f>COUNT(D16:D54)</f>
        <v>39</v>
      </c>
      <c r="R5" s="113">
        <f>AVERAGE(E16:E54)</f>
        <v>7</v>
      </c>
      <c r="S5" s="114">
        <f>_xlfn.STDEV.S(E16:E54)</f>
        <v>2.0795009796401454</v>
      </c>
      <c r="T5" s="115">
        <f>COUNT(E16:E54)</f>
        <v>38</v>
      </c>
      <c r="U5" s="116">
        <f>AVERAGE(F16:F54)</f>
        <v>6.9846153846153856</v>
      </c>
      <c r="V5" s="114">
        <f>_xlfn.STDEV.S(F16:F54)</f>
        <v>1.9624821100811722</v>
      </c>
      <c r="W5" s="115">
        <f>COUNT(F16:F54)</f>
        <v>39</v>
      </c>
      <c r="X5" s="113">
        <f>AVERAGE(G16:G54)</f>
        <v>6.3947368421052628</v>
      </c>
      <c r="Y5" s="114">
        <f>_xlfn.STDEV.S(G16:G54)</f>
        <v>1.7011835893141929</v>
      </c>
      <c r="Z5" s="115">
        <f>COUNT(G16:G54)</f>
        <v>38</v>
      </c>
      <c r="AA5" s="113">
        <f>AVERAGE(H16:H54)</f>
        <v>7.2756410256410255</v>
      </c>
      <c r="AB5" s="114">
        <f>_xlfn.STDEV.S(H16:H54)</f>
        <v>1.9422542449321132</v>
      </c>
      <c r="AC5" s="115">
        <f>COUNT(H16:H54)</f>
        <v>39</v>
      </c>
      <c r="AD5" s="116">
        <f>AVERAGE(I16:I54)</f>
        <v>6.7660256410256414</v>
      </c>
      <c r="AE5" s="114">
        <f>_xlfn.STDEV.S(I16:I54)</f>
        <v>1.8660266609363421</v>
      </c>
      <c r="AF5" s="115">
        <f>COUNT(I16:I54)</f>
        <v>39</v>
      </c>
      <c r="AG5" s="116">
        <f>AVERAGE(J16:J54)</f>
        <v>7.1579059829059819</v>
      </c>
      <c r="AH5" s="114">
        <f>_xlfn.STDEV.S(J16:J54)</f>
        <v>1.7750058672149454</v>
      </c>
      <c r="AI5" s="115">
        <f>COUNT(J16:J54)</f>
        <v>39</v>
      </c>
    </row>
    <row r="6" spans="1:35" ht="15.75" thickBot="1" x14ac:dyDescent="0.3">
      <c r="A6" s="302"/>
      <c r="B6" s="272"/>
      <c r="C6" s="269"/>
      <c r="D6" s="141">
        <f>'12 anys'!G23</f>
        <v>8.25</v>
      </c>
      <c r="E6" s="141">
        <f>'12 anys'!I23</f>
        <v>9</v>
      </c>
      <c r="F6" s="142">
        <f>'12 anys'!J23</f>
        <v>8.625</v>
      </c>
      <c r="G6" s="141">
        <f>'12 anys'!L23</f>
        <v>8</v>
      </c>
      <c r="H6" s="141">
        <f>'12 anys'!Q23</f>
        <v>7.5</v>
      </c>
      <c r="I6" s="142">
        <f>'12 anys'!R23</f>
        <v>7.75</v>
      </c>
      <c r="J6" s="109">
        <f>'12 anys'!V23</f>
        <v>8.7916666666666661</v>
      </c>
      <c r="L6" s="278"/>
      <c r="M6" s="275"/>
      <c r="N6" s="146" t="s">
        <v>87</v>
      </c>
      <c r="O6" s="121">
        <f>AVERAGE(D55:D101)</f>
        <v>6.3202127659574474</v>
      </c>
      <c r="P6" s="122">
        <f>_xlfn.STDEV.S(D55:D101)</f>
        <v>1.63463396961402</v>
      </c>
      <c r="Q6" s="123">
        <f>COUNT(D55:D101)</f>
        <v>47</v>
      </c>
      <c r="R6" s="121">
        <f>AVERAGE(E55:E101)</f>
        <v>6.2553191489361701</v>
      </c>
      <c r="S6" s="122">
        <f>_xlfn.STDEV.S(E55:E101)</f>
        <v>1.8704578038356534</v>
      </c>
      <c r="T6" s="123">
        <f>COUNT(E55:E101)</f>
        <v>47</v>
      </c>
      <c r="U6" s="124">
        <f>AVERAGE(F55:F101)</f>
        <v>6.2877659574468101</v>
      </c>
      <c r="V6" s="122">
        <f>_xlfn.STDEV.S(F55:F101)</f>
        <v>1.7160754672364109</v>
      </c>
      <c r="W6" s="123">
        <f>COUNT(F55:F101)</f>
        <v>47</v>
      </c>
      <c r="X6" s="121">
        <f>AVERAGE(G55:G101)</f>
        <v>5.957446808510638</v>
      </c>
      <c r="Y6" s="122">
        <f>_xlfn.STDEV.S(G55:G101)</f>
        <v>1.7564470908566319</v>
      </c>
      <c r="Z6" s="123">
        <f>COUNT(G55:G101)</f>
        <v>47</v>
      </c>
      <c r="AA6" s="121">
        <f>AVERAGE(H55:H101)</f>
        <v>6.4343971631205674</v>
      </c>
      <c r="AB6" s="122">
        <f>_xlfn.STDEV.S(H55:H101)</f>
        <v>1.9512426495645507</v>
      </c>
      <c r="AC6" s="123">
        <f>COUNT(H55:H101)</f>
        <v>47</v>
      </c>
      <c r="AD6" s="124">
        <f>AVERAGE(I55:I101)</f>
        <v>6.1959219858156027</v>
      </c>
      <c r="AE6" s="122">
        <f>_xlfn.STDEV.S(I55:I101)</f>
        <v>1.7847844498506882</v>
      </c>
      <c r="AF6" s="123">
        <f>COUNT(I55:I101)</f>
        <v>47</v>
      </c>
      <c r="AG6" s="124">
        <f>AVERAGE(J55:J101)</f>
        <v>6.797030141843968</v>
      </c>
      <c r="AH6" s="122">
        <f>_xlfn.STDEV.S(J55:J101)</f>
        <v>1.6372255149807204</v>
      </c>
      <c r="AI6" s="123">
        <f>COUNT(J55:J101)</f>
        <v>47</v>
      </c>
    </row>
    <row r="7" spans="1:35" x14ac:dyDescent="0.25">
      <c r="A7" s="302"/>
      <c r="B7" s="272"/>
      <c r="C7" s="269"/>
      <c r="D7" s="141">
        <f>'12 anys'!G25</f>
        <v>10</v>
      </c>
      <c r="E7" s="141">
        <f>'12 anys'!I25</f>
        <v>10</v>
      </c>
      <c r="F7" s="142">
        <f>'12 anys'!J25</f>
        <v>10</v>
      </c>
      <c r="G7" s="141">
        <f>'12 anys'!L25</f>
        <v>10</v>
      </c>
      <c r="H7" s="141">
        <f>'12 anys'!Q25</f>
        <v>9.6666666666666661</v>
      </c>
      <c r="I7" s="142">
        <f>'12 anys'!R25</f>
        <v>9.8333333333333321</v>
      </c>
      <c r="J7" s="109">
        <f>'12 anys'!V25</f>
        <v>9.6111111111111107</v>
      </c>
      <c r="L7" s="276" t="s">
        <v>116</v>
      </c>
      <c r="M7" s="279" t="s">
        <v>82</v>
      </c>
      <c r="N7" s="147" t="s">
        <v>86</v>
      </c>
      <c r="O7" s="113">
        <f>AVERAGE(D102:D113)</f>
        <v>8.2083333333333339</v>
      </c>
      <c r="P7" s="114">
        <f>_xlfn.STDEV.S(D102:D113)</f>
        <v>1.1390120652778299</v>
      </c>
      <c r="Q7" s="115">
        <f>COUNT(D102:D113)</f>
        <v>12</v>
      </c>
      <c r="R7" s="113">
        <f>AVERAGE(E102:E113)</f>
        <v>7.416666666666667</v>
      </c>
      <c r="S7" s="114">
        <f>_xlfn.STDEV.S(E102:E113)</f>
        <v>1.6213537179739266</v>
      </c>
      <c r="T7" s="115">
        <f>COUNT(E102:E113)</f>
        <v>12</v>
      </c>
      <c r="U7" s="116">
        <f>AVERAGE(F102:F113)</f>
        <v>7.8125</v>
      </c>
      <c r="V7" s="114">
        <f>_xlfn.STDEV.S(F102:F113)</f>
        <v>1.291911022829785</v>
      </c>
      <c r="W7" s="115">
        <f>COUNT(F102:F113)</f>
        <v>12</v>
      </c>
      <c r="X7" s="113">
        <f>AVERAGE(G102:G113)</f>
        <v>7.416666666666667</v>
      </c>
      <c r="Y7" s="114">
        <f>_xlfn.STDEV.S(G102:G113)</f>
        <v>1.08362466945083</v>
      </c>
      <c r="Z7" s="115">
        <f>COUNT(G102:G113)</f>
        <v>12</v>
      </c>
      <c r="AA7" s="113">
        <f>AVERAGE(H102:H113)</f>
        <v>7.708333333333333</v>
      </c>
      <c r="AB7" s="114">
        <f>_xlfn.STDEV.S(H102:H113)</f>
        <v>1.0757309002241062</v>
      </c>
      <c r="AC7" s="115">
        <f>COUNT(H102:H113)</f>
        <v>12</v>
      </c>
      <c r="AD7" s="116">
        <f>AVERAGE(I102:I113)</f>
        <v>7.5625</v>
      </c>
      <c r="AE7" s="114">
        <f>_xlfn.STDEV.S(I102:I113)</f>
        <v>1.0176007879499522</v>
      </c>
      <c r="AF7" s="115">
        <f>COUNT(I102:I113)</f>
        <v>12</v>
      </c>
      <c r="AG7" s="116">
        <f>AVERAGE(J102:J113)</f>
        <v>7.7395833333333321</v>
      </c>
      <c r="AH7" s="114">
        <f>_xlfn.STDEV.S(J102:J113)</f>
        <v>0.91994292271891698</v>
      </c>
      <c r="AI7" s="115">
        <f>COUNT(J102:J113)</f>
        <v>12</v>
      </c>
    </row>
    <row r="8" spans="1:35" x14ac:dyDescent="0.25">
      <c r="A8" s="302"/>
      <c r="B8" s="272"/>
      <c r="C8" s="269"/>
      <c r="D8" s="141">
        <f>'12 anys'!G31</f>
        <v>8.6666666666666661</v>
      </c>
      <c r="E8" s="141">
        <f>'12 anys'!I31</f>
        <v>8</v>
      </c>
      <c r="F8" s="142">
        <f>'12 anys'!J31</f>
        <v>8.3333333333333321</v>
      </c>
      <c r="G8" s="141">
        <f>'12 anys'!L31</f>
        <v>7</v>
      </c>
      <c r="H8" s="141">
        <f>'12 anys'!Q31</f>
        <v>8</v>
      </c>
      <c r="I8" s="142">
        <f>'12 anys'!R31</f>
        <v>7.5</v>
      </c>
      <c r="J8" s="109">
        <f>'12 anys'!V31</f>
        <v>7.6111111111111107</v>
      </c>
      <c r="L8" s="277"/>
      <c r="M8" s="280"/>
      <c r="N8" s="144" t="s">
        <v>87</v>
      </c>
      <c r="O8" s="117">
        <f>AVERAGE(D114:D123)</f>
        <v>7.9749999999999996</v>
      </c>
      <c r="P8" s="118">
        <f>_xlfn.STDEV.S(D114:D123)</f>
        <v>1.5240105067522829</v>
      </c>
      <c r="Q8" s="119">
        <f>COUNT(D114:D123)</f>
        <v>10</v>
      </c>
      <c r="R8" s="117">
        <f>AVERAGE(E114:E123)</f>
        <v>7.6</v>
      </c>
      <c r="S8" s="118">
        <f>_xlfn.STDEV.S(E114:E123)</f>
        <v>1.5055453054181611</v>
      </c>
      <c r="T8" s="119">
        <f>COUNT(E114:E123)</f>
        <v>10</v>
      </c>
      <c r="U8" s="120">
        <f>AVERAGE(F114:F123)</f>
        <v>7.7874999999999996</v>
      </c>
      <c r="V8" s="118">
        <f>_xlfn.STDEV.S(F114:F123)</f>
        <v>1.4916757189876357</v>
      </c>
      <c r="W8" s="119">
        <f>COUNT(F114:F123)</f>
        <v>10</v>
      </c>
      <c r="X8" s="117">
        <f>AVERAGE(G114:G123)</f>
        <v>7.3</v>
      </c>
      <c r="Y8" s="118">
        <f>_xlfn.STDEV.S(G114:G123)</f>
        <v>1.4944341180973273</v>
      </c>
      <c r="Z8" s="119">
        <f>COUNT(G114:G123)</f>
        <v>10</v>
      </c>
      <c r="AA8" s="117">
        <f>AVERAGE(H114:H123)</f>
        <v>7.5</v>
      </c>
      <c r="AB8" s="118">
        <f>_xlfn.STDEV.S(H114:H123)</f>
        <v>1.4529663145135578</v>
      </c>
      <c r="AC8" s="119">
        <f>COUNT(H114:H123)</f>
        <v>10</v>
      </c>
      <c r="AD8" s="120">
        <f>AVERAGE(I114:I123)</f>
        <v>7.4</v>
      </c>
      <c r="AE8" s="118">
        <f>_xlfn.STDEV.S(I114:I123)</f>
        <v>1.4346892811104888</v>
      </c>
      <c r="AF8" s="119">
        <f>COUNT(I114:I123)</f>
        <v>10</v>
      </c>
      <c r="AG8" s="120">
        <f>AVERAGE(J114:J123)</f>
        <v>7.4468750000000004</v>
      </c>
      <c r="AH8" s="118">
        <f>_xlfn.STDEV.S(J114:J123)</f>
        <v>1.2102619705761375</v>
      </c>
      <c r="AI8" s="119">
        <f>COUNT(J114:J123)</f>
        <v>10</v>
      </c>
    </row>
    <row r="9" spans="1:35" x14ac:dyDescent="0.25">
      <c r="A9" s="302"/>
      <c r="B9" s="272"/>
      <c r="C9" s="270"/>
      <c r="D9" s="148">
        <f>'12 anys'!G32</f>
        <v>9.6666666666666661</v>
      </c>
      <c r="E9" s="148">
        <f>'12 anys'!I32</f>
        <v>10</v>
      </c>
      <c r="F9" s="134">
        <f>'12 anys'!J32</f>
        <v>9.8333333333333321</v>
      </c>
      <c r="G9" s="148">
        <f>'12 anys'!L32</f>
        <v>9</v>
      </c>
      <c r="H9" s="148">
        <f>'12 anys'!Q32</f>
        <v>9.3333333333333339</v>
      </c>
      <c r="I9" s="134">
        <f>'12 anys'!R32</f>
        <v>9.1666666666666679</v>
      </c>
      <c r="J9" s="111">
        <f>'12 anys'!V32</f>
        <v>9.3333333333333339</v>
      </c>
      <c r="L9" s="277"/>
      <c r="M9" s="274" t="s">
        <v>83</v>
      </c>
      <c r="N9" s="145" t="s">
        <v>86</v>
      </c>
      <c r="O9" s="113">
        <f>AVERAGE(D124:D166)</f>
        <v>6.0740310077519393</v>
      </c>
      <c r="P9" s="114">
        <f>_xlfn.STDEV.S(D124:D166)</f>
        <v>1.9230029919248994</v>
      </c>
      <c r="Q9" s="115">
        <f>COUNT(D124:D166)</f>
        <v>43</v>
      </c>
      <c r="R9" s="113">
        <f>AVERAGE(E124:E166)</f>
        <v>6.7738095238095237</v>
      </c>
      <c r="S9" s="114">
        <f>_xlfn.STDEV.S(E124:E166)</f>
        <v>1.7641496982840947</v>
      </c>
      <c r="T9" s="115">
        <f>COUNT(E124:E166)</f>
        <v>42</v>
      </c>
      <c r="U9" s="116">
        <f>AVERAGE(F124:F166)</f>
        <v>6.3916666666666648</v>
      </c>
      <c r="V9" s="114">
        <f>_xlfn.STDEV.S(F124:F166)</f>
        <v>1.7783093823233567</v>
      </c>
      <c r="W9" s="115">
        <f>COUNT(F124:F166)</f>
        <v>43</v>
      </c>
      <c r="X9" s="113">
        <f>AVERAGE(G124:G166)</f>
        <v>5.6904761904761907</v>
      </c>
      <c r="Y9" s="114">
        <f>_xlfn.STDEV.S(G124:G166)</f>
        <v>1.6452162025332153</v>
      </c>
      <c r="Z9" s="115">
        <f>COUNT(G124:G166)</f>
        <v>42</v>
      </c>
      <c r="AA9" s="113">
        <f>AVERAGE(H124:H166)</f>
        <v>6.2380952380952381</v>
      </c>
      <c r="AB9" s="114">
        <f>_xlfn.STDEV.S(H124:H166)</f>
        <v>1.7364039629117984</v>
      </c>
      <c r="AC9" s="115">
        <f>COUNT(H124:H166)</f>
        <v>42</v>
      </c>
      <c r="AD9" s="116">
        <f>AVERAGE(I124:I166)</f>
        <v>5.9642857142857144</v>
      </c>
      <c r="AE9" s="114">
        <f>_xlfn.STDEV.S(I124:I166)</f>
        <v>1.6244806192226386</v>
      </c>
      <c r="AF9" s="115">
        <f>COUNT(I124:I166)</f>
        <v>42</v>
      </c>
      <c r="AG9" s="116">
        <f>AVERAGE(J124:J166)</f>
        <v>6.1419735142118865</v>
      </c>
      <c r="AH9" s="114">
        <f>_xlfn.STDEV.S(J124:J166)</f>
        <v>1.6827230211281259</v>
      </c>
      <c r="AI9" s="115">
        <f>COUNT(J124:J166)</f>
        <v>43</v>
      </c>
    </row>
    <row r="10" spans="1:35" ht="15.75" thickBot="1" x14ac:dyDescent="0.3">
      <c r="A10" s="302"/>
      <c r="B10" s="272"/>
      <c r="C10" s="265" t="s">
        <v>87</v>
      </c>
      <c r="D10" s="141">
        <f>'12 anys'!G7</f>
        <v>7.25</v>
      </c>
      <c r="E10" s="141">
        <f>'12 anys'!I7</f>
        <v>9</v>
      </c>
      <c r="F10" s="142">
        <f>'12 anys'!J7</f>
        <v>8.125</v>
      </c>
      <c r="G10" s="141">
        <f>'12 anys'!L7</f>
        <v>9</v>
      </c>
      <c r="H10" s="141">
        <f>'12 anys'!Q7</f>
        <v>8.6666666666666661</v>
      </c>
      <c r="I10" s="142">
        <f>'12 anys'!R7</f>
        <v>8.8333333333333321</v>
      </c>
      <c r="J10" s="109">
        <f>'12 anys'!V7</f>
        <v>8.3194444444444446</v>
      </c>
      <c r="L10" s="278"/>
      <c r="M10" s="275"/>
      <c r="N10" s="146" t="s">
        <v>87</v>
      </c>
      <c r="O10" s="121">
        <f>AVERAGE(D167:D217)</f>
        <v>5.3643790849673199</v>
      </c>
      <c r="P10" s="122">
        <f>_xlfn.STDEV.S(D167:D217)</f>
        <v>1.5527360067808753</v>
      </c>
      <c r="Q10" s="123">
        <f>COUNT(D167:D217)</f>
        <v>51</v>
      </c>
      <c r="R10" s="121">
        <f>AVERAGE(E167:E217)</f>
        <v>6.1938775510204085</v>
      </c>
      <c r="S10" s="122">
        <f>_xlfn.STDEV.S(E167:E217)</f>
        <v>1.4535026893773568</v>
      </c>
      <c r="T10" s="123">
        <f>COUNT(E167:E217)</f>
        <v>49</v>
      </c>
      <c r="U10" s="124">
        <f>AVERAGE(F167:F217)</f>
        <v>5.7344771241830053</v>
      </c>
      <c r="V10" s="122">
        <f>_xlfn.STDEV.S(F167:F217)</f>
        <v>1.4734964272548861</v>
      </c>
      <c r="W10" s="123">
        <f>COUNT(F167:F217)</f>
        <v>51</v>
      </c>
      <c r="X10" s="121">
        <f>AVERAGE(G167:G217)</f>
        <v>5.26</v>
      </c>
      <c r="Y10" s="122">
        <f>_xlfn.STDEV.S(G167:G217)</f>
        <v>1.482000853782562</v>
      </c>
      <c r="Z10" s="123">
        <f>COUNT(G167:G217)</f>
        <v>50</v>
      </c>
      <c r="AA10" s="121">
        <f>AVERAGE(H167:H217)</f>
        <v>5.8404255319148932</v>
      </c>
      <c r="AB10" s="122">
        <f>_xlfn.STDEV.S(H167:H217)</f>
        <v>1.5361809753083031</v>
      </c>
      <c r="AC10" s="123">
        <f>COUNT(H167:H217)</f>
        <v>47</v>
      </c>
      <c r="AD10" s="124">
        <f>AVERAGE(I167:I217)</f>
        <v>5.5049999999999999</v>
      </c>
      <c r="AE10" s="122">
        <f>_xlfn.STDEV.S(I167:I217)</f>
        <v>1.4564161353073761</v>
      </c>
      <c r="AF10" s="123">
        <f>COUNT(I167:I217)</f>
        <v>50</v>
      </c>
      <c r="AG10" s="124">
        <f>AVERAGE(J167:J217)</f>
        <v>5.6703431372549007</v>
      </c>
      <c r="AH10" s="122">
        <f>_xlfn.STDEV.S(J167:J217)</f>
        <v>1.4179038463175022</v>
      </c>
      <c r="AI10" s="123">
        <f>COUNT(J167:J217)</f>
        <v>51</v>
      </c>
    </row>
    <row r="11" spans="1:35" x14ac:dyDescent="0.25">
      <c r="A11" s="302"/>
      <c r="B11" s="272"/>
      <c r="C11" s="266"/>
      <c r="D11" s="141">
        <f>'12 anys'!G11</f>
        <v>6.666666666666667</v>
      </c>
      <c r="E11" s="141">
        <f>'12 anys'!I11</f>
        <v>7</v>
      </c>
      <c r="F11" s="142">
        <f>'12 anys'!J11</f>
        <v>6.8333333333333339</v>
      </c>
      <c r="G11" s="141">
        <f>'12 anys'!L11</f>
        <v>7</v>
      </c>
      <c r="H11" s="141">
        <f>'12 anys'!Q11</f>
        <v>6.333333333333333</v>
      </c>
      <c r="I11" s="142">
        <f>'12 anys'!R11</f>
        <v>6.6666666666666661</v>
      </c>
      <c r="J11" s="109">
        <f>'12 anys'!V11</f>
        <v>7.166666666666667</v>
      </c>
      <c r="L11" s="276" t="s">
        <v>117</v>
      </c>
      <c r="M11" s="279" t="s">
        <v>82</v>
      </c>
      <c r="N11" s="147" t="s">
        <v>86</v>
      </c>
      <c r="O11" s="113">
        <f>AVERAGE(D218:D225)</f>
        <v>8.2916666666666661</v>
      </c>
      <c r="P11" s="114">
        <f>_xlfn.STDEV.S(D218:D225)</f>
        <v>1.6660713222409373</v>
      </c>
      <c r="Q11" s="115">
        <f>COUNT(D218:D225)</f>
        <v>8</v>
      </c>
      <c r="R11" s="113">
        <f>AVERAGE(E218:E225)</f>
        <v>8.4375</v>
      </c>
      <c r="S11" s="114">
        <f>_xlfn.STDEV.S(E218:E225)</f>
        <v>0.72886898685566259</v>
      </c>
      <c r="T11" s="115">
        <f>COUNT(E218:E225)</f>
        <v>8</v>
      </c>
      <c r="U11" s="116">
        <f>AVERAGE(F218:F225)</f>
        <v>8.3645833333333321</v>
      </c>
      <c r="V11" s="114">
        <f>_xlfn.STDEV.S(F218:F225)</f>
        <v>1.1460227116229309</v>
      </c>
      <c r="W11" s="115">
        <f>COUNT(F218:F225)</f>
        <v>8</v>
      </c>
      <c r="X11" s="113">
        <f>AVERAGE(G218:G225)</f>
        <v>7.5</v>
      </c>
      <c r="Y11" s="114">
        <f>_xlfn.STDEV.S(G218:G225)</f>
        <v>1.927248223318863</v>
      </c>
      <c r="Z11" s="115">
        <f>COUNT(G218:G225)</f>
        <v>8</v>
      </c>
      <c r="AA11" s="113">
        <f>AVERAGE(H218:H225)</f>
        <v>7.875</v>
      </c>
      <c r="AB11" s="114">
        <f>_xlfn.STDEV.S(H218:H225)</f>
        <v>1.3024701806293193</v>
      </c>
      <c r="AC11" s="115">
        <f>COUNT(H218:H225)</f>
        <v>8</v>
      </c>
      <c r="AD11" s="116">
        <f>AVERAGE(I218:I225)</f>
        <v>7.6875</v>
      </c>
      <c r="AE11" s="114">
        <f>_xlfn.STDEV.S(I218:I225)</f>
        <v>1.5683817866104632</v>
      </c>
      <c r="AF11" s="115">
        <f>COUNT(I218:I225)</f>
        <v>8</v>
      </c>
      <c r="AG11" s="116">
        <f>AVERAGE(J218:J225)</f>
        <v>7.6380208333333321</v>
      </c>
      <c r="AH11" s="114">
        <f>_xlfn.STDEV.S(J218:J225)</f>
        <v>1.1328505569688476</v>
      </c>
      <c r="AI11" s="115">
        <f>COUNT(J218:J225)</f>
        <v>8</v>
      </c>
    </row>
    <row r="12" spans="1:35" x14ac:dyDescent="0.25">
      <c r="A12" s="302"/>
      <c r="B12" s="272"/>
      <c r="C12" s="266"/>
      <c r="D12" s="141">
        <f>'12 anys'!G12</f>
        <v>5</v>
      </c>
      <c r="E12" s="141">
        <f>'12 anys'!I12</f>
        <v>6</v>
      </c>
      <c r="F12" s="142">
        <f>'12 anys'!J12</f>
        <v>5.5</v>
      </c>
      <c r="G12" s="141">
        <f>'12 anys'!L12</f>
        <v>6</v>
      </c>
      <c r="H12" s="141">
        <f>'12 anys'!Q12</f>
        <v>7</v>
      </c>
      <c r="I12" s="142">
        <f>'12 anys'!R12</f>
        <v>6.5</v>
      </c>
      <c r="J12" s="109">
        <f>'12 anys'!V12</f>
        <v>6.333333333333333</v>
      </c>
      <c r="L12" s="277"/>
      <c r="M12" s="280"/>
      <c r="N12" s="144" t="s">
        <v>87</v>
      </c>
      <c r="O12" s="117">
        <f>AVERAGE(D226:D230)</f>
        <v>6.8</v>
      </c>
      <c r="P12" s="118">
        <f>_xlfn.STDEV.S(D226:D230)</f>
        <v>0.69121471177759075</v>
      </c>
      <c r="Q12" s="119">
        <f>COUNT(D226:D230)</f>
        <v>5</v>
      </c>
      <c r="R12" s="117">
        <f>AVERAGE(E226:E230)</f>
        <v>7.8</v>
      </c>
      <c r="S12" s="118">
        <f>_xlfn.STDEV.S(E226:E230)</f>
        <v>0.27386127875258309</v>
      </c>
      <c r="T12" s="119">
        <f>COUNT(E226:E230)</f>
        <v>5</v>
      </c>
      <c r="U12" s="120">
        <f>AVERAGE(F226:F230)</f>
        <v>7.3</v>
      </c>
      <c r="V12" s="118">
        <f>_xlfn.STDEV.S(F226:F230)</f>
        <v>0.36609804394148027</v>
      </c>
      <c r="W12" s="119">
        <f>COUNT(F226:F230)</f>
        <v>5</v>
      </c>
      <c r="X12" s="117">
        <f>AVERAGE(G226:G230)</f>
        <v>6.8</v>
      </c>
      <c r="Y12" s="118">
        <f>_xlfn.STDEV.S(G226:G230)</f>
        <v>0.44721359549995793</v>
      </c>
      <c r="Z12" s="119">
        <f>COUNT(G226:G230)</f>
        <v>5</v>
      </c>
      <c r="AA12" s="117">
        <f>AVERAGE(H226:H230)</f>
        <v>7.1</v>
      </c>
      <c r="AB12" s="118">
        <f>_xlfn.STDEV.S(H226:H230)</f>
        <v>0.65192024052026487</v>
      </c>
      <c r="AC12" s="119">
        <f>COUNT(H226:H230)</f>
        <v>5</v>
      </c>
      <c r="AD12" s="120">
        <f>AVERAGE(I226:I230)</f>
        <v>6.95</v>
      </c>
      <c r="AE12" s="118">
        <f>_xlfn.STDEV.S(I226:I230)</f>
        <v>0.48088460154178364</v>
      </c>
      <c r="AF12" s="119">
        <f>COUNT(I226:I230)</f>
        <v>5</v>
      </c>
      <c r="AG12" s="120">
        <f>AVERAGE(J226:J230)</f>
        <v>7.0125000000000002</v>
      </c>
      <c r="AH12" s="118">
        <f>_xlfn.STDEV.S(J226:J230)</f>
        <v>0.2985061184930351</v>
      </c>
      <c r="AI12" s="119">
        <f>COUNT(J226:J230)</f>
        <v>5</v>
      </c>
    </row>
    <row r="13" spans="1:35" x14ac:dyDescent="0.25">
      <c r="A13" s="302"/>
      <c r="B13" s="272"/>
      <c r="C13" s="266"/>
      <c r="D13" s="141">
        <f>'12 anys'!G17</f>
        <v>9.3333333333333339</v>
      </c>
      <c r="E13" s="141">
        <f>'12 anys'!I17</f>
        <v>10</v>
      </c>
      <c r="F13" s="142">
        <f>'12 anys'!J17</f>
        <v>9.6666666666666679</v>
      </c>
      <c r="G13" s="141">
        <f>'12 anys'!L17</f>
        <v>9</v>
      </c>
      <c r="H13" s="141">
        <f>'12 anys'!Q17</f>
        <v>9.3333333333333339</v>
      </c>
      <c r="I13" s="142">
        <f>'12 anys'!R17</f>
        <v>9.1666666666666679</v>
      </c>
      <c r="J13" s="109">
        <f>'12 anys'!V17</f>
        <v>8.6111111111111125</v>
      </c>
      <c r="L13" s="277"/>
      <c r="M13" s="274" t="s">
        <v>83</v>
      </c>
      <c r="N13" s="145" t="s">
        <v>86</v>
      </c>
      <c r="O13" s="113">
        <f>AVERAGE(D231:D279)</f>
        <v>5.603741496598639</v>
      </c>
      <c r="P13" s="114">
        <f>_xlfn.STDEV.S(D231:D279)</f>
        <v>1.9287459503633644</v>
      </c>
      <c r="Q13" s="115">
        <f>COUNT(D231:D279)</f>
        <v>49</v>
      </c>
      <c r="R13" s="113">
        <f>AVERAGE(E231:E279)</f>
        <v>6.8265306122448983</v>
      </c>
      <c r="S13" s="114">
        <f>_xlfn.STDEV.S(E231:E279)</f>
        <v>1.5157197836622145</v>
      </c>
      <c r="T13" s="115">
        <f>COUNT(E231:E279)</f>
        <v>49</v>
      </c>
      <c r="U13" s="116">
        <f>AVERAGE(F231:F279)</f>
        <v>6.2151360544217695</v>
      </c>
      <c r="V13" s="114">
        <f>_xlfn.STDEV.S(F231:F279)</f>
        <v>1.6570326360785621</v>
      </c>
      <c r="W13" s="115">
        <f>COUNT(F231:F279)</f>
        <v>49</v>
      </c>
      <c r="X13" s="113">
        <f>AVERAGE(G231:G279)</f>
        <v>5</v>
      </c>
      <c r="Y13" s="114">
        <f>_xlfn.STDEV.S(G231:G279)</f>
        <v>1.8819316317727024</v>
      </c>
      <c r="Z13" s="115">
        <f>COUNT(G231:G279)</f>
        <v>49</v>
      </c>
      <c r="AA13" s="113">
        <f>AVERAGE(H231:H279)</f>
        <v>5.6802721088435373</v>
      </c>
      <c r="AB13" s="114">
        <f>_xlfn.STDEV.S(H231:H279)</f>
        <v>1.6447646793204616</v>
      </c>
      <c r="AC13" s="115">
        <f>COUNT(H231:H279)</f>
        <v>49</v>
      </c>
      <c r="AD13" s="116">
        <f>AVERAGE(I231:I279)</f>
        <v>5.3401360544217695</v>
      </c>
      <c r="AE13" s="114">
        <f>_xlfn.STDEV.S(I231:I279)</f>
        <v>1.6757855343180039</v>
      </c>
      <c r="AF13" s="115">
        <f>COUNT(I231:I279)</f>
        <v>49</v>
      </c>
      <c r="AG13" s="116">
        <f>AVERAGE(J231:J279)</f>
        <v>6.0731859410430848</v>
      </c>
      <c r="AH13" s="114">
        <f>_xlfn.STDEV.S(J231:J279)</f>
        <v>1.4498074796606919</v>
      </c>
      <c r="AI13" s="115">
        <f>COUNT(J231:J279)</f>
        <v>49</v>
      </c>
    </row>
    <row r="14" spans="1:35" ht="15.75" thickBot="1" x14ac:dyDescent="0.3">
      <c r="A14" s="302"/>
      <c r="B14" s="272"/>
      <c r="C14" s="266"/>
      <c r="D14" s="141">
        <f>'12 anys'!G22</f>
        <v>8.1999999999999993</v>
      </c>
      <c r="E14" s="141">
        <f>'12 anys'!I22</f>
        <v>6</v>
      </c>
      <c r="F14" s="142">
        <f>'12 anys'!J22</f>
        <v>7.1</v>
      </c>
      <c r="G14" s="141">
        <f>'12 anys'!L22</f>
        <v>7</v>
      </c>
      <c r="H14" s="141">
        <f>'12 anys'!Q22</f>
        <v>7.5</v>
      </c>
      <c r="I14" s="142">
        <f>'12 anys'!R22</f>
        <v>7.25</v>
      </c>
      <c r="J14" s="109">
        <f>'12 anys'!V22</f>
        <v>7.1166666666666671</v>
      </c>
      <c r="L14" s="278"/>
      <c r="M14" s="275"/>
      <c r="N14" s="146" t="s">
        <v>87</v>
      </c>
      <c r="O14" s="121">
        <f>AVERAGE(D280:D319)</f>
        <v>5.6337719298245617</v>
      </c>
      <c r="P14" s="122">
        <f>_xlfn.STDEV.S(D280:D319)</f>
        <v>1.7534328699613884</v>
      </c>
      <c r="Q14" s="123">
        <f>COUNT(D280:D319)</f>
        <v>38</v>
      </c>
      <c r="R14" s="121">
        <f>AVERAGE(E280:E319)</f>
        <v>6.9605263157894735</v>
      </c>
      <c r="S14" s="122">
        <f>_xlfn.STDEV.S(E280:E319)</f>
        <v>1.176237582565747</v>
      </c>
      <c r="T14" s="123">
        <f>COUNT(E280:E319)</f>
        <v>38</v>
      </c>
      <c r="U14" s="124">
        <f>AVERAGE(F280:F319)</f>
        <v>6.2971491228070162</v>
      </c>
      <c r="V14" s="122">
        <f>_xlfn.STDEV.S(F280:F319)</f>
        <v>1.4044642416203448</v>
      </c>
      <c r="W14" s="123">
        <f>COUNT(F280:F319)</f>
        <v>38</v>
      </c>
      <c r="X14" s="121">
        <f>AVERAGE(G280:G319)</f>
        <v>5.35</v>
      </c>
      <c r="Y14" s="122">
        <f>_xlfn.STDEV.S(G280:G319)</f>
        <v>2.0324293913366902</v>
      </c>
      <c r="Z14" s="123">
        <f>COUNT(G280:G319)</f>
        <v>40</v>
      </c>
      <c r="AA14" s="121">
        <f>AVERAGE(H280:H319)</f>
        <v>6.1708333333333334</v>
      </c>
      <c r="AB14" s="122">
        <f>_xlfn.STDEV.S(H280:H319)</f>
        <v>1.5765091354416711</v>
      </c>
      <c r="AC14" s="123">
        <f>COUNT(H280:H319)</f>
        <v>40</v>
      </c>
      <c r="AD14" s="124">
        <f>AVERAGE(I280:I319)</f>
        <v>5.7604166666666661</v>
      </c>
      <c r="AE14" s="122">
        <f>_xlfn.STDEV.S(I280:I319)</f>
        <v>1.7334316930507927</v>
      </c>
      <c r="AF14" s="123">
        <f>COUNT(I280:I319)</f>
        <v>40</v>
      </c>
      <c r="AG14" s="124">
        <f>AVERAGE(J280:J319)</f>
        <v>6.3166666666666673</v>
      </c>
      <c r="AH14" s="122">
        <f>_xlfn.STDEV.S(J280:J319)</f>
        <v>1.1512753226875414</v>
      </c>
      <c r="AI14" s="123">
        <f>COUNT(J280:J319)</f>
        <v>40</v>
      </c>
    </row>
    <row r="15" spans="1:35" x14ac:dyDescent="0.25">
      <c r="A15" s="302"/>
      <c r="B15" s="273"/>
      <c r="C15" s="267"/>
      <c r="D15" s="148">
        <f>'12 anys'!G29</f>
        <v>6</v>
      </c>
      <c r="E15" s="148">
        <f>'12 anys'!I29</f>
        <v>6</v>
      </c>
      <c r="F15" s="134">
        <f>'12 anys'!J29</f>
        <v>6</v>
      </c>
      <c r="G15" s="148">
        <f>'12 anys'!L29</f>
        <v>5</v>
      </c>
      <c r="H15" s="148">
        <f>'12 anys'!Q29</f>
        <v>6.5</v>
      </c>
      <c r="I15" s="134">
        <f>'12 anys'!R29</f>
        <v>5.75</v>
      </c>
      <c r="J15" s="111">
        <f>'12 anys'!V29</f>
        <v>6.916666666666667</v>
      </c>
      <c r="L15" s="276" t="s">
        <v>118</v>
      </c>
      <c r="M15" s="279" t="s">
        <v>82</v>
      </c>
      <c r="N15" s="147" t="s">
        <v>86</v>
      </c>
      <c r="O15" s="113">
        <f>AVERAGE(D320:D324)</f>
        <v>8.0266666666666673</v>
      </c>
      <c r="P15" s="114">
        <f>_xlfn.STDEV.S(D320:D324)</f>
        <v>1.3221195104830799</v>
      </c>
      <c r="Q15" s="115">
        <f>COUNT(D320:D324)</f>
        <v>5</v>
      </c>
      <c r="R15" s="113">
        <f>AVERAGE(E320:E324)</f>
        <v>8.3000000000000007</v>
      </c>
      <c r="S15" s="114">
        <f>_xlfn.STDEV.S(E320:E324)</f>
        <v>0.97467943448089789</v>
      </c>
      <c r="T15" s="115">
        <f>COUNT(E320:E324)</f>
        <v>5</v>
      </c>
      <c r="U15" s="116">
        <f>AVERAGE(F320:F324)</f>
        <v>8.1633333333333322</v>
      </c>
      <c r="V15" s="114">
        <f>_xlfn.STDEV.S(F320:F324)</f>
        <v>1.0341663309158828</v>
      </c>
      <c r="W15" s="115">
        <f>COUNT(F320:F324)</f>
        <v>5</v>
      </c>
      <c r="X15" s="113">
        <f>AVERAGE(G320:G324)</f>
        <v>7.4</v>
      </c>
      <c r="Y15" s="114">
        <f>_xlfn.STDEV.S(G320:G324)</f>
        <v>1.8165902124584943</v>
      </c>
      <c r="Z15" s="115">
        <f>COUNT(G320:G324)</f>
        <v>5</v>
      </c>
      <c r="AA15" s="113">
        <f>AVERAGE(H320:H324)</f>
        <v>6.958333333333333</v>
      </c>
      <c r="AB15" s="114">
        <f>_xlfn.STDEV.S(H320:H324)</f>
        <v>1.4553540997144172</v>
      </c>
      <c r="AC15" s="115">
        <f>COUNT(H320:H324)</f>
        <v>4</v>
      </c>
      <c r="AD15" s="116">
        <f>AVERAGE(I320:I324)</f>
        <v>7.3833333333333329</v>
      </c>
      <c r="AE15" s="114">
        <f>_xlfn.STDEV.S(I320:I324)</f>
        <v>1.6346933113652333</v>
      </c>
      <c r="AF15" s="115">
        <f>COUNT(I320:I324)</f>
        <v>5</v>
      </c>
      <c r="AG15" s="116">
        <f>AVERAGE(J320:J324)</f>
        <v>8.0516666666666659</v>
      </c>
      <c r="AH15" s="114">
        <f>_xlfn.STDEV.S(J320:J324)</f>
        <v>0.87959463868026311</v>
      </c>
      <c r="AI15" s="115">
        <f>COUNT(J320:J324)</f>
        <v>5</v>
      </c>
    </row>
    <row r="16" spans="1:35" x14ac:dyDescent="0.25">
      <c r="A16" s="302"/>
      <c r="B16" s="262" t="s">
        <v>83</v>
      </c>
      <c r="C16" s="256" t="s">
        <v>86</v>
      </c>
      <c r="D16" s="141">
        <f>'12 anys'!G5</f>
        <v>9.1999999999999993</v>
      </c>
      <c r="E16" s="141">
        <f>'12 anys'!I5</f>
        <v>8</v>
      </c>
      <c r="F16" s="142">
        <f>'12 anys'!J5</f>
        <v>8.6</v>
      </c>
      <c r="G16" s="141">
        <f>'12 anys'!L5</f>
        <v>8</v>
      </c>
      <c r="H16" s="141">
        <f>'12 anys'!Q5</f>
        <v>8.5</v>
      </c>
      <c r="I16" s="142">
        <f>'12 anys'!R5</f>
        <v>8.25</v>
      </c>
      <c r="J16" s="109">
        <f>'12 anys'!V5</f>
        <v>7.4625000000000004</v>
      </c>
      <c r="L16" s="277"/>
      <c r="M16" s="280"/>
      <c r="N16" s="144" t="s">
        <v>87</v>
      </c>
      <c r="O16" s="117">
        <f>AVERAGE(D325:D327)</f>
        <v>7.25</v>
      </c>
      <c r="P16" s="118">
        <f>_xlfn.STDEV.S(D325:D327)</f>
        <v>2.6339134382131846</v>
      </c>
      <c r="Q16" s="119">
        <f>COUNT(D325:D327)</f>
        <v>3</v>
      </c>
      <c r="R16" s="117">
        <f>AVERAGE(E325:E327)</f>
        <v>7.833333333333333</v>
      </c>
      <c r="S16" s="118">
        <f>_xlfn.STDEV.S(E325:E327)</f>
        <v>2.0207259421636889</v>
      </c>
      <c r="T16" s="119">
        <f>COUNT(E325:E327)</f>
        <v>3</v>
      </c>
      <c r="U16" s="120">
        <f>AVERAGE(F325:F327)</f>
        <v>7.541666666666667</v>
      </c>
      <c r="V16" s="118">
        <f>_xlfn.STDEV.S(F325:F327)</f>
        <v>2.3262541420346419</v>
      </c>
      <c r="W16" s="119">
        <f>COUNT(F325:F327)</f>
        <v>3</v>
      </c>
      <c r="X16" s="117">
        <f>AVERAGE(G325:G327)</f>
        <v>7</v>
      </c>
      <c r="Y16" s="118">
        <f>_xlfn.STDEV.S(G325:G327)</f>
        <v>3</v>
      </c>
      <c r="Z16" s="119">
        <f>COUNT(G325:G327)</f>
        <v>3</v>
      </c>
      <c r="AA16" s="117">
        <f>AVERAGE(H325:H327)</f>
        <v>7.5</v>
      </c>
      <c r="AB16" s="118">
        <f>_xlfn.STDEV.S(H325:H327)</f>
        <v>2.179449471770337</v>
      </c>
      <c r="AC16" s="119">
        <f>COUNT(H325:H327)</f>
        <v>3</v>
      </c>
      <c r="AD16" s="120">
        <f>AVERAGE(I325:I327)</f>
        <v>7.25</v>
      </c>
      <c r="AE16" s="118">
        <f>_xlfn.STDEV.S(I325:I327)</f>
        <v>2.5372228912730548</v>
      </c>
      <c r="AF16" s="119">
        <f>COUNT(I325:I327)</f>
        <v>3</v>
      </c>
      <c r="AG16" s="120">
        <f>AVERAGE(J325:J327)</f>
        <v>7.5972222222222214</v>
      </c>
      <c r="AH16" s="118">
        <f>_xlfn.STDEV.S(J325:J327)</f>
        <v>1.9509316387970304</v>
      </c>
      <c r="AI16" s="119">
        <f>COUNT(J325:J327)</f>
        <v>3</v>
      </c>
    </row>
    <row r="17" spans="1:35" x14ac:dyDescent="0.25">
      <c r="A17" s="302"/>
      <c r="B17" s="263"/>
      <c r="C17" s="257"/>
      <c r="D17" s="141">
        <f>'12 anys'!G9</f>
        <v>4.5999999999999996</v>
      </c>
      <c r="E17" s="141">
        <f>'12 anys'!I9</f>
        <v>5</v>
      </c>
      <c r="F17" s="142">
        <f>'12 anys'!J9</f>
        <v>4.8</v>
      </c>
      <c r="G17" s="141">
        <f>'12 anys'!L9</f>
        <v>4</v>
      </c>
      <c r="H17" s="141">
        <f>'12 anys'!Q9</f>
        <v>6</v>
      </c>
      <c r="I17" s="142">
        <f>'12 anys'!R9</f>
        <v>5</v>
      </c>
      <c r="J17" s="109">
        <f>'12 anys'!V9</f>
        <v>5.2</v>
      </c>
      <c r="L17" s="277"/>
      <c r="M17" s="274" t="s">
        <v>83</v>
      </c>
      <c r="N17" s="145" t="s">
        <v>86</v>
      </c>
      <c r="O17" s="113">
        <f>AVERAGE(D328:D370)</f>
        <v>6.811627906976744</v>
      </c>
      <c r="P17" s="114">
        <f>_xlfn.STDEV.S(D328:D370)</f>
        <v>1.4481905097155416</v>
      </c>
      <c r="Q17" s="115">
        <f>COUNT(D328:D370)</f>
        <v>43</v>
      </c>
      <c r="R17" s="113">
        <f>AVERAGE(E328:E370)</f>
        <v>7.8604651162790695</v>
      </c>
      <c r="S17" s="114">
        <f>_xlfn.STDEV.S(E328:E370)</f>
        <v>0.95944913135554988</v>
      </c>
      <c r="T17" s="115">
        <f>COUNT(E328:E370)</f>
        <v>43</v>
      </c>
      <c r="U17" s="116">
        <f>AVERAGE(F328:F370)</f>
        <v>7.3360465116279068</v>
      </c>
      <c r="V17" s="114">
        <f>_xlfn.STDEV.S(F328:F370)</f>
        <v>1.1571990005550838</v>
      </c>
      <c r="W17" s="115">
        <f>COUNT(F328:F370)</f>
        <v>43</v>
      </c>
      <c r="X17" s="113">
        <f>AVERAGE(G328:G370)</f>
        <v>5.7441860465116283</v>
      </c>
      <c r="Y17" s="114">
        <f>_xlfn.STDEV.S(G328:G370)</f>
        <v>1.6488527505917552</v>
      </c>
      <c r="Z17" s="115">
        <f>COUNT(G328:G370)</f>
        <v>43</v>
      </c>
      <c r="AA17" s="113">
        <f>AVERAGE(H328:H370)</f>
        <v>6.5256410256410255</v>
      </c>
      <c r="AB17" s="114">
        <f>_xlfn.STDEV.S(H328:H370)</f>
        <v>1.494404016597356</v>
      </c>
      <c r="AC17" s="115">
        <f>COUNT(H328:H370)</f>
        <v>39</v>
      </c>
      <c r="AD17" s="116">
        <f>AVERAGE(I328:I370)</f>
        <v>6.0872093023255811</v>
      </c>
      <c r="AE17" s="114">
        <f>_xlfn.STDEV.S(I328:I370)</f>
        <v>1.488708991186829</v>
      </c>
      <c r="AF17" s="115">
        <f>COUNT(I328:I370)</f>
        <v>43</v>
      </c>
      <c r="AG17" s="116">
        <f>AVERAGE(J328:J370)</f>
        <v>7.0916602067183447</v>
      </c>
      <c r="AH17" s="114">
        <f>_xlfn.STDEV.S(J328:J370)</f>
        <v>1.1430814043448814</v>
      </c>
      <c r="AI17" s="115">
        <f>COUNT(J328:J370)</f>
        <v>43</v>
      </c>
    </row>
    <row r="18" spans="1:35" ht="15.75" thickBot="1" x14ac:dyDescent="0.3">
      <c r="A18" s="302"/>
      <c r="B18" s="263"/>
      <c r="C18" s="257"/>
      <c r="D18" s="141">
        <f>'12 anys'!G10</f>
        <v>7.8</v>
      </c>
      <c r="E18" s="141">
        <f>'12 anys'!I10</f>
        <v>9</v>
      </c>
      <c r="F18" s="142">
        <f>'12 anys'!J10</f>
        <v>8.4</v>
      </c>
      <c r="G18" s="141">
        <f>'12 anys'!L10</f>
        <v>6</v>
      </c>
      <c r="H18" s="141">
        <f>'12 anys'!Q10</f>
        <v>8.25</v>
      </c>
      <c r="I18" s="142">
        <f>'12 anys'!R10</f>
        <v>7.125</v>
      </c>
      <c r="J18" s="109">
        <f>'12 anys'!V10</f>
        <v>7.1312499999999996</v>
      </c>
      <c r="L18" s="278"/>
      <c r="M18" s="275"/>
      <c r="N18" s="146" t="s">
        <v>87</v>
      </c>
      <c r="O18" s="121">
        <f>AVERAGE(D371:D398)</f>
        <v>6.3684523809523821</v>
      </c>
      <c r="P18" s="122">
        <f>_xlfn.STDEV.S(D371:D398)</f>
        <v>1.414041425852516</v>
      </c>
      <c r="Q18" s="123">
        <f>COUNT(D371:D398)</f>
        <v>28</v>
      </c>
      <c r="R18" s="121">
        <f>AVERAGE(E371:E398)</f>
        <v>7.4107142857142856</v>
      </c>
      <c r="S18" s="122">
        <f>_xlfn.STDEV.S(E371:E398)</f>
        <v>1.2175687023628472</v>
      </c>
      <c r="T18" s="123">
        <f>COUNT(E371:E398)</f>
        <v>28</v>
      </c>
      <c r="U18" s="124">
        <f>AVERAGE(F371:F398)</f>
        <v>6.8895833333333325</v>
      </c>
      <c r="V18" s="122">
        <f>_xlfn.STDEV.S(F371:F398)</f>
        <v>1.291314418317536</v>
      </c>
      <c r="W18" s="123">
        <f>COUNT(F371:F398)</f>
        <v>28</v>
      </c>
      <c r="X18" s="121">
        <f>AVERAGE(G371:G398)</f>
        <v>5.3928571428571432</v>
      </c>
      <c r="Y18" s="122">
        <f>_xlfn.STDEV.S(G371:G398)</f>
        <v>1.9690058727652713</v>
      </c>
      <c r="Z18" s="123">
        <f>COUNT(G371:G398)</f>
        <v>28</v>
      </c>
      <c r="AA18" s="121">
        <f>AVERAGE(H371:H398)</f>
        <v>6.6904761904761907</v>
      </c>
      <c r="AB18" s="122">
        <f>_xlfn.STDEV.S(H371:H398)</f>
        <v>1.5226103085410541</v>
      </c>
      <c r="AC18" s="123">
        <f>COUNT(H371:H398)</f>
        <v>28</v>
      </c>
      <c r="AD18" s="124">
        <f>AVERAGE(I371:I398)</f>
        <v>6.041666666666667</v>
      </c>
      <c r="AE18" s="122">
        <f>_xlfn.STDEV.S(I371:I398)</f>
        <v>1.6445289017350726</v>
      </c>
      <c r="AF18" s="123">
        <f>COUNT(I371:I398)</f>
        <v>28</v>
      </c>
      <c r="AG18" s="124">
        <f>AVERAGE(J371:J398)</f>
        <v>6.9849950396825387</v>
      </c>
      <c r="AH18" s="122">
        <f>_xlfn.STDEV.S(J371:J398)</f>
        <v>1.1034542040280373</v>
      </c>
      <c r="AI18" s="123">
        <f>COUNT(J371:J398)</f>
        <v>28</v>
      </c>
    </row>
    <row r="19" spans="1:35" x14ac:dyDescent="0.25">
      <c r="A19" s="302"/>
      <c r="B19" s="263"/>
      <c r="C19" s="257"/>
      <c r="D19" s="141">
        <f>'12 anys'!G21</f>
        <v>8.6</v>
      </c>
      <c r="E19" s="141">
        <f>'12 anys'!I21</f>
        <v>9</v>
      </c>
      <c r="F19" s="142">
        <f>'12 anys'!J21</f>
        <v>8.8000000000000007</v>
      </c>
      <c r="G19" s="141">
        <f>'12 anys'!L21</f>
        <v>6</v>
      </c>
      <c r="H19" s="141">
        <f>'12 anys'!Q21</f>
        <v>8.25</v>
      </c>
      <c r="I19" s="142">
        <f>'12 anys'!R21</f>
        <v>7.125</v>
      </c>
      <c r="J19" s="109">
        <f>'12 anys'!V21</f>
        <v>7.9812500000000002</v>
      </c>
      <c r="L19" s="276" t="s">
        <v>119</v>
      </c>
      <c r="M19" s="279" t="s">
        <v>82</v>
      </c>
      <c r="N19" s="147" t="s">
        <v>86</v>
      </c>
      <c r="O19" s="113">
        <f>AVERAGE(D399:D409)</f>
        <v>7.9545454545454541</v>
      </c>
      <c r="P19" s="114">
        <f>_xlfn.STDEV.S(D399:D409)</f>
        <v>1.7870536102928227</v>
      </c>
      <c r="Q19" s="115">
        <f>COUNT(D399:D409)</f>
        <v>11</v>
      </c>
      <c r="R19" s="113">
        <f>AVERAGE(E399:E409)</f>
        <v>7.7121212121212119</v>
      </c>
      <c r="S19" s="114">
        <f>_xlfn.STDEV.S(E399:E409)</f>
        <v>2.2411441882947369</v>
      </c>
      <c r="T19" s="115">
        <f>COUNT(E399:E409)</f>
        <v>11</v>
      </c>
      <c r="U19" s="116">
        <f>AVERAGE(F399:F409)</f>
        <v>7.8333333333333313</v>
      </c>
      <c r="V19" s="114">
        <f>_xlfn.STDEV.S(F399:F409)</f>
        <v>1.9286761435416515</v>
      </c>
      <c r="W19" s="115">
        <f>COUNT(F399:F409)</f>
        <v>11</v>
      </c>
      <c r="X19" s="113">
        <f>AVERAGE(G399:G409)</f>
        <v>7.1428571428571432</v>
      </c>
      <c r="Y19" s="114">
        <f>_xlfn.STDEV.S(G399:G409)</f>
        <v>1.5735915849388851</v>
      </c>
      <c r="Z19" s="115">
        <f>COUNT(G399:G409)</f>
        <v>7</v>
      </c>
      <c r="AA19" s="113">
        <f>AVERAGE(H399:H409)</f>
        <v>7.6136363636363633</v>
      </c>
      <c r="AB19" s="114">
        <f>_xlfn.STDEV.S(H399:H409)</f>
        <v>2.191927337879942</v>
      </c>
      <c r="AC19" s="115">
        <f>COUNT(H399:H409)</f>
        <v>11</v>
      </c>
      <c r="AD19" s="116">
        <f>AVERAGE(I399:I409)</f>
        <v>7.3522727272727275</v>
      </c>
      <c r="AE19" s="114">
        <f>_xlfn.STDEV.S(I399:I409)</f>
        <v>2.0810290286735103</v>
      </c>
      <c r="AF19" s="115">
        <f>COUNT(I399:I409)</f>
        <v>11</v>
      </c>
      <c r="AG19" s="116">
        <f>AVERAGE(J399:J409)</f>
        <v>7.938131313131314</v>
      </c>
      <c r="AH19" s="114">
        <f>_xlfn.STDEV.S(J399:J409)</f>
        <v>1.4343041990294496</v>
      </c>
      <c r="AI19" s="115">
        <f>COUNT(J399:J409)</f>
        <v>11</v>
      </c>
    </row>
    <row r="20" spans="1:35" x14ac:dyDescent="0.25">
      <c r="A20" s="302"/>
      <c r="B20" s="263"/>
      <c r="C20" s="257"/>
      <c r="D20" s="141">
        <f>'12 anys'!G26</f>
        <v>8</v>
      </c>
      <c r="E20" s="141">
        <f>'12 anys'!I26</f>
        <v>7</v>
      </c>
      <c r="F20" s="142">
        <f>'12 anys'!J26</f>
        <v>7.5</v>
      </c>
      <c r="G20" s="141">
        <f>'12 anys'!L26</f>
        <v>6</v>
      </c>
      <c r="H20" s="141">
        <f>'12 anys'!Q26</f>
        <v>7.75</v>
      </c>
      <c r="I20" s="142">
        <f>'12 anys'!R26</f>
        <v>6.875</v>
      </c>
      <c r="J20" s="109">
        <f>'12 anys'!V26</f>
        <v>7.09375</v>
      </c>
      <c r="L20" s="277"/>
      <c r="M20" s="280"/>
      <c r="N20" s="144" t="s">
        <v>87</v>
      </c>
      <c r="O20" s="117">
        <f>AVERAGE(D410:D412)</f>
        <v>8.0833333333333339</v>
      </c>
      <c r="P20" s="118">
        <f>_xlfn.STDEV.S(D410:D412)</f>
        <v>1.0240171439537036</v>
      </c>
      <c r="Q20" s="119">
        <f>COUNT(D410:D412)</f>
        <v>3</v>
      </c>
      <c r="R20" s="117">
        <f>AVERAGE(E410:E412)</f>
        <v>6.666666666666667</v>
      </c>
      <c r="S20" s="118">
        <f>_xlfn.STDEV.S(E410:E412)</f>
        <v>0.57735026918962584</v>
      </c>
      <c r="T20" s="119">
        <f>COUNT(E410:E412)</f>
        <v>3</v>
      </c>
      <c r="U20" s="120">
        <f>AVERAGE(F410:F412)</f>
        <v>7.375</v>
      </c>
      <c r="V20" s="118">
        <f>_xlfn.STDEV.S(F410:F412)</f>
        <v>0.23199018178458447</v>
      </c>
      <c r="W20" s="119">
        <f>COUNT(F410:F412)</f>
        <v>3</v>
      </c>
      <c r="X20" s="117">
        <f>AVERAGE(G410:G412)</f>
        <v>6</v>
      </c>
      <c r="Y20" s="118">
        <f>_xlfn.STDEV.S(G410:G412)</f>
        <v>1.7320508075688772</v>
      </c>
      <c r="Z20" s="119">
        <f>COUNT(G410:G412)</f>
        <v>3</v>
      </c>
      <c r="AA20" s="117">
        <f>AVERAGE(H410:H412)</f>
        <v>8.25</v>
      </c>
      <c r="AB20" s="118">
        <f>_xlfn.STDEV.S(H410:H412)</f>
        <v>0.90138781886599728</v>
      </c>
      <c r="AC20" s="119">
        <f>COUNT(H410:H412)</f>
        <v>3</v>
      </c>
      <c r="AD20" s="120">
        <f>AVERAGE(I410:I412)</f>
        <v>7.125</v>
      </c>
      <c r="AE20" s="118">
        <f>_xlfn.STDEV.S(I410:I412)</f>
        <v>1.231107225224513</v>
      </c>
      <c r="AF20" s="119">
        <f>COUNT(I410:I412)</f>
        <v>3</v>
      </c>
      <c r="AG20" s="120">
        <f>AVERAGE(J410:J412)</f>
        <v>7.7222222222222223</v>
      </c>
      <c r="AH20" s="118">
        <f>_xlfn.STDEV.S(J410:J412)</f>
        <v>0.5380936285502913</v>
      </c>
      <c r="AI20" s="119">
        <f>COUNT(J410:J412)</f>
        <v>3</v>
      </c>
    </row>
    <row r="21" spans="1:35" x14ac:dyDescent="0.25">
      <c r="A21" s="302"/>
      <c r="B21" s="263"/>
      <c r="C21" s="257"/>
      <c r="D21" s="141">
        <f>'12 anys'!G27</f>
        <v>8.8000000000000007</v>
      </c>
      <c r="E21" s="141">
        <f>'12 anys'!I27</f>
        <v>9</v>
      </c>
      <c r="F21" s="142">
        <f>'12 anys'!J27</f>
        <v>8.9</v>
      </c>
      <c r="G21" s="141">
        <f>'12 anys'!L27</f>
        <v>8</v>
      </c>
      <c r="H21" s="141">
        <f>'12 anys'!Q27</f>
        <v>8.75</v>
      </c>
      <c r="I21" s="142">
        <f>'12 anys'!R27</f>
        <v>8.375</v>
      </c>
      <c r="J21" s="109">
        <f>'12 anys'!V27</f>
        <v>8.0687499999999996</v>
      </c>
      <c r="L21" s="277"/>
      <c r="M21" s="274" t="s">
        <v>83</v>
      </c>
      <c r="N21" s="145" t="s">
        <v>86</v>
      </c>
      <c r="O21" s="113">
        <f>AVERAGE(D413:D466)</f>
        <v>7.3046296296296287</v>
      </c>
      <c r="P21" s="114">
        <f>_xlfn.STDEV.S(D413:D466)</f>
        <v>1.4912266722803151</v>
      </c>
      <c r="Q21" s="115">
        <f>COUNT(D413:D466)</f>
        <v>54</v>
      </c>
      <c r="R21" s="113">
        <f>AVERAGE(E413:E466)</f>
        <v>6.7901234567901225</v>
      </c>
      <c r="S21" s="114">
        <f>_xlfn.STDEV.S(E413:E466)</f>
        <v>1.7653742707164839</v>
      </c>
      <c r="T21" s="115">
        <f>COUNT(E413:E466)</f>
        <v>54</v>
      </c>
      <c r="U21" s="116">
        <f>AVERAGE(F413:F466)</f>
        <v>7.0473765432098787</v>
      </c>
      <c r="V21" s="114">
        <f>_xlfn.STDEV.S(F413:F466)</f>
        <v>1.4849558507244571</v>
      </c>
      <c r="W21" s="115">
        <f>COUNT(F413:F466)</f>
        <v>54</v>
      </c>
      <c r="X21" s="113">
        <f>AVERAGE(G413:G466)</f>
        <v>5.8292682926829267</v>
      </c>
      <c r="Y21" s="114">
        <f>_xlfn.STDEV.S(G413:G466)</f>
        <v>1.181152806041416</v>
      </c>
      <c r="Z21" s="115">
        <f>COUNT(G413:G466)</f>
        <v>41</v>
      </c>
      <c r="AA21" s="113">
        <f>AVERAGE(H413:H466)</f>
        <v>7.1342592592592595</v>
      </c>
      <c r="AB21" s="114">
        <f>_xlfn.STDEV.S(H413:H466)</f>
        <v>1.6793867325141403</v>
      </c>
      <c r="AC21" s="115">
        <f>COUNT(H413:H466)</f>
        <v>54</v>
      </c>
      <c r="AD21" s="116">
        <f>AVERAGE(I413:I466)</f>
        <v>6.5069444444444446</v>
      </c>
      <c r="AE21" s="114">
        <f>_xlfn.STDEV.S(I413:I466)</f>
        <v>1.4491229817177558</v>
      </c>
      <c r="AF21" s="115">
        <f>COUNT(I413:I466)</f>
        <v>54</v>
      </c>
      <c r="AG21" s="116">
        <f>AVERAGE(J413:J466)</f>
        <v>7.3022376543209884</v>
      </c>
      <c r="AH21" s="114">
        <f>_xlfn.STDEV.S(J413:J466)</f>
        <v>0.94454917032375352</v>
      </c>
      <c r="AI21" s="115">
        <f>COUNT(J413:J466)</f>
        <v>54</v>
      </c>
    </row>
    <row r="22" spans="1:35" ht="15.75" thickBot="1" x14ac:dyDescent="0.3">
      <c r="A22" s="302"/>
      <c r="B22" s="263"/>
      <c r="C22" s="257"/>
      <c r="D22" s="141">
        <f>'12 anys'!G33</f>
        <v>9</v>
      </c>
      <c r="E22" s="141">
        <f>'12 anys'!I33</f>
        <v>9</v>
      </c>
      <c r="F22" s="142">
        <f>'12 anys'!J33</f>
        <v>9</v>
      </c>
      <c r="G22" s="141">
        <f>'12 anys'!L33</f>
        <v>9</v>
      </c>
      <c r="H22" s="141">
        <f>'12 anys'!Q33</f>
        <v>9</v>
      </c>
      <c r="I22" s="142">
        <f>'12 anys'!R33</f>
        <v>9</v>
      </c>
      <c r="J22" s="109">
        <f>'12 anys'!V33</f>
        <v>8.25</v>
      </c>
      <c r="L22" s="278"/>
      <c r="M22" s="275"/>
      <c r="N22" s="146" t="s">
        <v>87</v>
      </c>
      <c r="O22" s="121">
        <f>AVERAGE(D467:D510)</f>
        <v>6.0420454545454536</v>
      </c>
      <c r="P22" s="122">
        <f>_xlfn.STDEV.S(D467:D510)</f>
        <v>1.739273098916476</v>
      </c>
      <c r="Q22" s="123">
        <f>COUNT(D467:D510)</f>
        <v>44</v>
      </c>
      <c r="R22" s="121">
        <f>AVERAGE(E467:E510)</f>
        <v>5.4242424242424239</v>
      </c>
      <c r="S22" s="122">
        <f>_xlfn.STDEV.S(E467:E510)</f>
        <v>2.3061692750952769</v>
      </c>
      <c r="T22" s="123">
        <f>COUNT(E467:E510)</f>
        <v>44</v>
      </c>
      <c r="U22" s="124">
        <f>AVERAGE(F467:F510)</f>
        <v>5.7331439393939396</v>
      </c>
      <c r="V22" s="122">
        <f>_xlfn.STDEV.S(F467:F510)</f>
        <v>1.909483073842386</v>
      </c>
      <c r="W22" s="123">
        <f>COUNT(F467:F510)</f>
        <v>44</v>
      </c>
      <c r="X22" s="121">
        <f>AVERAGE(G467:G510)</f>
        <v>5.6842105263157894</v>
      </c>
      <c r="Y22" s="122">
        <f>_xlfn.STDEV.S(G467:G510)</f>
        <v>1.8024797207375129</v>
      </c>
      <c r="Z22" s="123">
        <f>COUNT(G467:G510)</f>
        <v>38</v>
      </c>
      <c r="AA22" s="121">
        <f>AVERAGE(H467:H510)</f>
        <v>6.4299242424242413</v>
      </c>
      <c r="AB22" s="122">
        <f>_xlfn.STDEV.S(H467:H510)</f>
        <v>1.8459697686831671</v>
      </c>
      <c r="AC22" s="123">
        <f>COUNT(H467:H510)</f>
        <v>44</v>
      </c>
      <c r="AD22" s="124">
        <f>AVERAGE(I467:I510)</f>
        <v>6.0104166666666679</v>
      </c>
      <c r="AE22" s="122">
        <f>_xlfn.STDEV.S(I467:I510)</f>
        <v>1.7434383491055165</v>
      </c>
      <c r="AF22" s="123">
        <f>COUNT(I467:I510)</f>
        <v>44</v>
      </c>
      <c r="AG22" s="124">
        <f>AVERAGE(J467:J510)</f>
        <v>6.6446563852813831</v>
      </c>
      <c r="AH22" s="122">
        <f>_xlfn.STDEV.S(J467:J510)</f>
        <v>1.3946162242885147</v>
      </c>
      <c r="AI22" s="123">
        <f>COUNT(J467:J510)</f>
        <v>44</v>
      </c>
    </row>
    <row r="23" spans="1:35" x14ac:dyDescent="0.25">
      <c r="A23" s="302"/>
      <c r="B23" s="263"/>
      <c r="C23" s="257"/>
      <c r="D23" s="141">
        <f>'12 anys'!G34</f>
        <v>5.5</v>
      </c>
      <c r="E23" s="33"/>
      <c r="F23" s="142">
        <f>'12 anys'!J34</f>
        <v>5.5</v>
      </c>
      <c r="G23" s="141">
        <f>'12 anys'!L34</f>
        <v>7</v>
      </c>
      <c r="H23" s="141">
        <f>'12 anys'!Q34</f>
        <v>7</v>
      </c>
      <c r="I23" s="142">
        <f>'12 anys'!R34</f>
        <v>7</v>
      </c>
      <c r="J23" s="109">
        <f>'12 anys'!V34</f>
        <v>5.875</v>
      </c>
      <c r="L23" s="276" t="s">
        <v>120</v>
      </c>
      <c r="M23" s="279" t="s">
        <v>82</v>
      </c>
      <c r="N23" s="147" t="s">
        <v>86</v>
      </c>
      <c r="O23" s="113">
        <f>AVERAGE(D511:D518)</f>
        <v>7.8666666666666663</v>
      </c>
      <c r="P23" s="114">
        <f>_xlfn.STDEV.S(D511:D518)</f>
        <v>1.4038495826810173</v>
      </c>
      <c r="Q23" s="115">
        <f>COUNT(D511:D518)</f>
        <v>8</v>
      </c>
      <c r="R23" s="113">
        <f>AVERAGE(E511:E518)</f>
        <v>7.1875</v>
      </c>
      <c r="S23" s="114">
        <f>_xlfn.STDEV.S(E511:E518)</f>
        <v>1.1966802625570663</v>
      </c>
      <c r="T23" s="115">
        <f>COUNT(E511:E518)</f>
        <v>8</v>
      </c>
      <c r="U23" s="116">
        <f>AVERAGE(F511:F518)</f>
        <v>7.5270833333333327</v>
      </c>
      <c r="V23" s="114">
        <f>_xlfn.STDEV.S(F511:F518)</f>
        <v>1.2237380120852033</v>
      </c>
      <c r="W23" s="115">
        <f>COUNT(F511:F518)</f>
        <v>8</v>
      </c>
      <c r="X23" s="113">
        <f>AVERAGE(G511:G518)</f>
        <v>7.5</v>
      </c>
      <c r="Y23" s="114">
        <f>_xlfn.STDEV.S(G511:G518)</f>
        <v>1.9148542155126762</v>
      </c>
      <c r="Z23" s="115">
        <f>COUNT(G511:G518)</f>
        <v>4</v>
      </c>
      <c r="AA23" s="113">
        <f>AVERAGE(H511:H518)</f>
        <v>7.5238095238095237</v>
      </c>
      <c r="AB23" s="114">
        <f>_xlfn.STDEV.S(H511:H518)</f>
        <v>1.1239339452243267</v>
      </c>
      <c r="AC23" s="115">
        <f>COUNT(H511:H518)</f>
        <v>7</v>
      </c>
      <c r="AD23" s="116">
        <f>AVERAGE(I511:I518)</f>
        <v>7.3571428571428568</v>
      </c>
      <c r="AE23" s="114">
        <f>_xlfn.STDEV.S(I511:I518)</f>
        <v>1.2681225968473711</v>
      </c>
      <c r="AF23" s="115">
        <f>COUNT(I511:I518)</f>
        <v>7</v>
      </c>
      <c r="AG23" s="116">
        <f>AVERAGE(J511:J518)</f>
        <v>8.2618055555555561</v>
      </c>
      <c r="AH23" s="114">
        <f>_xlfn.STDEV.S(J511:J518)</f>
        <v>0.74996435835358521</v>
      </c>
      <c r="AI23" s="115">
        <f>COUNT(J511:J518)</f>
        <v>8</v>
      </c>
    </row>
    <row r="24" spans="1:35" x14ac:dyDescent="0.25">
      <c r="A24" s="302"/>
      <c r="B24" s="263"/>
      <c r="C24" s="257"/>
      <c r="D24" s="141">
        <f>'12 anys'!G35</f>
        <v>6.6</v>
      </c>
      <c r="E24" s="141">
        <f>'12 anys'!I35</f>
        <v>6</v>
      </c>
      <c r="F24" s="142">
        <f>'12 anys'!J35</f>
        <v>6.3</v>
      </c>
      <c r="G24" s="141">
        <f>'12 anys'!L35</f>
        <v>5</v>
      </c>
      <c r="H24" s="141">
        <f>'12 anys'!Q35</f>
        <v>7</v>
      </c>
      <c r="I24" s="142">
        <f>'12 anys'!R35</f>
        <v>6</v>
      </c>
      <c r="J24" s="109">
        <f>'12 anys'!V35</f>
        <v>6.0750000000000002</v>
      </c>
      <c r="L24" s="277"/>
      <c r="M24" s="280"/>
      <c r="N24" s="144" t="s">
        <v>87</v>
      </c>
      <c r="O24" s="117">
        <f>AVERAGE(D519:D524)</f>
        <v>7.2777777777777777</v>
      </c>
      <c r="P24" s="118">
        <f>_xlfn.STDEV.S(D519:D524)</f>
        <v>0.71232535221442717</v>
      </c>
      <c r="Q24" s="119">
        <f>COUNT(D519:D524)</f>
        <v>6</v>
      </c>
      <c r="R24" s="117">
        <f>AVERAGE(E519:E524)</f>
        <v>7.666666666666667</v>
      </c>
      <c r="S24" s="118">
        <f>_xlfn.STDEV.S(E519:E524)</f>
        <v>0.81649658092772603</v>
      </c>
      <c r="T24" s="119">
        <f>COUNT(E519:E524)</f>
        <v>6</v>
      </c>
      <c r="U24" s="120">
        <f>AVERAGE(F519:F524)</f>
        <v>7.4722222222222223</v>
      </c>
      <c r="V24" s="118">
        <f>_xlfn.STDEV.S(F519:F524)</f>
        <v>0.70645174928941523</v>
      </c>
      <c r="W24" s="119">
        <f>COUNT(F519:F524)</f>
        <v>6</v>
      </c>
      <c r="X24" s="117">
        <f>AVERAGE(G519:G524)</f>
        <v>6.75</v>
      </c>
      <c r="Y24" s="118">
        <f>_xlfn.STDEV.S(G519:G524)</f>
        <v>1.707825127659933</v>
      </c>
      <c r="Z24" s="119">
        <f>COUNT(G519:G524)</f>
        <v>4</v>
      </c>
      <c r="AA24" s="117">
        <f>AVERAGE(H519:H524)</f>
        <v>7.6</v>
      </c>
      <c r="AB24" s="118">
        <f>_xlfn.STDEV.S(H519:H524)</f>
        <v>1.4023789311975092</v>
      </c>
      <c r="AC24" s="119">
        <f>COUNT(H519:H524)</f>
        <v>5</v>
      </c>
      <c r="AD24" s="120">
        <f>AVERAGE(I519:I524)</f>
        <v>7.3333333333333339</v>
      </c>
      <c r="AE24" s="118">
        <f>_xlfn.STDEV.S(I519:I524)</f>
        <v>1.4385563751360002</v>
      </c>
      <c r="AF24" s="119">
        <f>COUNT(I519:I524)</f>
        <v>5</v>
      </c>
      <c r="AG24" s="120">
        <f>AVERAGE(J519:J524)</f>
        <v>8.2210648148148167</v>
      </c>
      <c r="AH24" s="118">
        <f>_xlfn.STDEV.S(J519:J524)</f>
        <v>0.66417962989037671</v>
      </c>
      <c r="AI24" s="119">
        <f>COUNT(J519:J524)</f>
        <v>6</v>
      </c>
    </row>
    <row r="25" spans="1:35" x14ac:dyDescent="0.25">
      <c r="A25" s="302"/>
      <c r="B25" s="263"/>
      <c r="C25" s="257"/>
      <c r="D25" s="141">
        <f>'12 anys'!G37</f>
        <v>7.2</v>
      </c>
      <c r="E25" s="141">
        <f>'12 anys'!I37</f>
        <v>6</v>
      </c>
      <c r="F25" s="142">
        <f>'12 anys'!J37</f>
        <v>6.6</v>
      </c>
      <c r="G25" s="141">
        <f>'12 anys'!L37</f>
        <v>5</v>
      </c>
      <c r="H25" s="141">
        <f>'12 anys'!Q37</f>
        <v>5.5</v>
      </c>
      <c r="I25" s="142">
        <f>'12 anys'!R37</f>
        <v>5.25</v>
      </c>
      <c r="J25" s="109">
        <f>'12 anys'!V37</f>
        <v>7.2125000000000004</v>
      </c>
      <c r="L25" s="277"/>
      <c r="M25" s="274" t="s">
        <v>83</v>
      </c>
      <c r="N25" s="145" t="s">
        <v>86</v>
      </c>
      <c r="O25" s="113">
        <f>AVERAGE(D525:D582)</f>
        <v>7.2798245614035073</v>
      </c>
      <c r="P25" s="114">
        <f>_xlfn.STDEV.S(D525:D582)</f>
        <v>1.7042684998160813</v>
      </c>
      <c r="Q25" s="115">
        <f>COUNT(D525:D582)</f>
        <v>57</v>
      </c>
      <c r="R25" s="113">
        <f>AVERAGE(E525:E582)</f>
        <v>6.9080459770114944</v>
      </c>
      <c r="S25" s="114">
        <f>_xlfn.STDEV.S(E525:E582)</f>
        <v>1.7819548188454566</v>
      </c>
      <c r="T25" s="115">
        <f>COUNT(E525:E582)</f>
        <v>58</v>
      </c>
      <c r="U25" s="116">
        <f>AVERAGE(F525:F582)</f>
        <v>7.0742816091954017</v>
      </c>
      <c r="V25" s="114">
        <f>_xlfn.STDEV.S(F525:F582)</f>
        <v>1.7007310408471632</v>
      </c>
      <c r="W25" s="115">
        <f>COUNT(F525:F582)</f>
        <v>58</v>
      </c>
      <c r="X25" s="113">
        <f>AVERAGE(G525:G582)</f>
        <v>6.4375</v>
      </c>
      <c r="Y25" s="114">
        <f>_xlfn.STDEV.S(G525:G582)</f>
        <v>1.6051831369740359</v>
      </c>
      <c r="Z25" s="115">
        <f>COUNT(G525:G582)</f>
        <v>32</v>
      </c>
      <c r="AA25" s="113">
        <f>AVERAGE(H525:H582)</f>
        <v>6.7333333333333325</v>
      </c>
      <c r="AB25" s="114">
        <f>_xlfn.STDEV.S(H525:H582)</f>
        <v>1.562020901605403</v>
      </c>
      <c r="AC25" s="115">
        <f>COUNT(H525:H582)</f>
        <v>50</v>
      </c>
      <c r="AD25" s="116">
        <f>AVERAGE(I525:I582)</f>
        <v>6.496666666666667</v>
      </c>
      <c r="AE25" s="114">
        <f>_xlfn.STDEV.S(I525:I582)</f>
        <v>1.455885701077926</v>
      </c>
      <c r="AF25" s="115">
        <f>COUNT(I525:I582)</f>
        <v>50</v>
      </c>
      <c r="AG25" s="116">
        <f>AVERAGE(J525:J582)</f>
        <v>7.4967313218390803</v>
      </c>
      <c r="AH25" s="114">
        <f>_xlfn.STDEV.S(J525:J582)</f>
        <v>1.4237075812926618</v>
      </c>
      <c r="AI25" s="115">
        <f>COUNT(J525:J582)</f>
        <v>58</v>
      </c>
    </row>
    <row r="26" spans="1:35" ht="15.75" thickBot="1" x14ac:dyDescent="0.3">
      <c r="A26" s="302"/>
      <c r="B26" s="263"/>
      <c r="C26" s="257"/>
      <c r="D26" s="141">
        <f>'12 anys'!G39</f>
        <v>8.8000000000000007</v>
      </c>
      <c r="E26" s="141">
        <f>'12 anys'!I39</f>
        <v>9</v>
      </c>
      <c r="F26" s="142">
        <f>'12 anys'!J39</f>
        <v>8.9</v>
      </c>
      <c r="G26" s="141">
        <f>'12 anys'!L39</f>
        <v>9</v>
      </c>
      <c r="H26" s="141">
        <f>'12 anys'!Q39</f>
        <v>8.25</v>
      </c>
      <c r="I26" s="142">
        <f>'12 anys'!R39</f>
        <v>8.625</v>
      </c>
      <c r="J26" s="109">
        <f>'12 anys'!V39</f>
        <v>8.8416666666666668</v>
      </c>
      <c r="L26" s="278"/>
      <c r="M26" s="275"/>
      <c r="N26" s="146" t="s">
        <v>87</v>
      </c>
      <c r="O26" s="121">
        <f>AVERAGE(D583:D622)</f>
        <v>6.5766666666666662</v>
      </c>
      <c r="P26" s="122">
        <f>_xlfn.STDEV.S(D583:D622)</f>
        <v>1.53859094897315</v>
      </c>
      <c r="Q26" s="123">
        <f>COUNT(D583:D622)</f>
        <v>40</v>
      </c>
      <c r="R26" s="121">
        <f>AVERAGE(E583:E622)</f>
        <v>6.4729166666666655</v>
      </c>
      <c r="S26" s="122">
        <f>_xlfn.STDEV.S(E583:E622)</f>
        <v>1.5605522047534011</v>
      </c>
      <c r="T26" s="123">
        <f>COUNT(E583:E622)</f>
        <v>40</v>
      </c>
      <c r="U26" s="124">
        <f>AVERAGE(F583:F622)</f>
        <v>6.5247916666666672</v>
      </c>
      <c r="V26" s="122">
        <f>_xlfn.STDEV.S(F583:F622)</f>
        <v>1.4850579231990917</v>
      </c>
      <c r="W26" s="123">
        <f>COUNT(F583:F622)</f>
        <v>40</v>
      </c>
      <c r="X26" s="121">
        <f>AVERAGE(G583:G622)</f>
        <v>6.6</v>
      </c>
      <c r="Y26" s="122">
        <f>_xlfn.STDEV.S(G583:G622)</f>
        <v>1.6525841832592438</v>
      </c>
      <c r="Z26" s="123">
        <f>COUNT(G583:G622)</f>
        <v>30</v>
      </c>
      <c r="AA26" s="121">
        <f>AVERAGE(H583:H622)</f>
        <v>6.7549019607843128</v>
      </c>
      <c r="AB26" s="122">
        <f>_xlfn.STDEV.S(H583:H622)</f>
        <v>1.5435514245395479</v>
      </c>
      <c r="AC26" s="123">
        <f>COUNT(H583:H622)</f>
        <v>34</v>
      </c>
      <c r="AD26" s="124">
        <f>AVERAGE(I583:I622)</f>
        <v>6.7303921568627461</v>
      </c>
      <c r="AE26" s="122">
        <f>_xlfn.STDEV.S(I583:I622)</f>
        <v>1.5319354112295402</v>
      </c>
      <c r="AF26" s="123">
        <f>COUNT(I583:I622)</f>
        <v>34</v>
      </c>
      <c r="AG26" s="124">
        <f>AVERAGE(J583:J622)</f>
        <v>7.005937499999999</v>
      </c>
      <c r="AH26" s="122">
        <f>_xlfn.STDEV.S(J583:J622)</f>
        <v>1.3481319433992647</v>
      </c>
      <c r="AI26" s="123">
        <f>COUNT(J583:J622)</f>
        <v>40</v>
      </c>
    </row>
    <row r="27" spans="1:35" ht="15.75" thickBot="1" x14ac:dyDescent="0.3">
      <c r="A27" s="302"/>
      <c r="B27" s="263"/>
      <c r="C27" s="257"/>
      <c r="D27" s="141">
        <f>'12 anys'!G41</f>
        <v>7.6</v>
      </c>
      <c r="E27" s="141">
        <f>'12 anys'!I41</f>
        <v>7</v>
      </c>
      <c r="F27" s="142">
        <f>'12 anys'!J41</f>
        <v>7.3</v>
      </c>
      <c r="G27" s="141">
        <f>'12 anys'!L41</f>
        <v>7</v>
      </c>
      <c r="H27" s="141">
        <f>'12 anys'!Q41</f>
        <v>6.75</v>
      </c>
      <c r="I27" s="142">
        <f>'12 anys'!R41</f>
        <v>6.875</v>
      </c>
      <c r="J27" s="109">
        <f>'12 anys'!V41</f>
        <v>7.5437500000000002</v>
      </c>
      <c r="L27" s="149"/>
      <c r="M27" s="149"/>
      <c r="N27" s="149"/>
      <c r="O27" s="129"/>
      <c r="P27" s="129"/>
      <c r="Q27" s="130"/>
      <c r="R27" s="129"/>
      <c r="S27" s="129"/>
      <c r="T27" s="130"/>
      <c r="U27" s="129"/>
      <c r="V27" s="129"/>
      <c r="W27" s="130"/>
      <c r="X27" s="129"/>
      <c r="Y27" s="129"/>
      <c r="Z27" s="130"/>
      <c r="AA27" s="129"/>
      <c r="AB27" s="129"/>
      <c r="AC27" s="130"/>
      <c r="AD27" s="129"/>
      <c r="AE27" s="129"/>
      <c r="AF27" s="130"/>
      <c r="AG27" s="129"/>
      <c r="AH27" s="129"/>
      <c r="AI27" s="131"/>
    </row>
    <row r="28" spans="1:35" x14ac:dyDescent="0.25">
      <c r="A28" s="302"/>
      <c r="B28" s="263"/>
      <c r="C28" s="257"/>
      <c r="D28" s="141">
        <f>'12 anys'!G44</f>
        <v>6.6</v>
      </c>
      <c r="E28" s="141">
        <f>'12 anys'!I44</f>
        <v>6</v>
      </c>
      <c r="F28" s="142">
        <f>'12 anys'!J44</f>
        <v>6.3</v>
      </c>
      <c r="G28" s="141">
        <f>'12 anys'!L44</f>
        <v>6</v>
      </c>
      <c r="H28" s="141">
        <f>'12 anys'!Q44</f>
        <v>6.25</v>
      </c>
      <c r="I28" s="142">
        <f>'12 anys'!R44</f>
        <v>6.125</v>
      </c>
      <c r="J28" s="109">
        <f>'12 anys'!V44</f>
        <v>6.8562500000000002</v>
      </c>
      <c r="L28" s="276" t="s">
        <v>121</v>
      </c>
      <c r="M28" s="279" t="s">
        <v>82</v>
      </c>
      <c r="N28" s="147" t="s">
        <v>86</v>
      </c>
      <c r="O28" s="125">
        <f t="shared" ref="O28:P31" si="0">AVERAGE(O3,O7,O11,O15)</f>
        <v>8.282708333333332</v>
      </c>
      <c r="P28" s="126">
        <f t="shared" si="0"/>
        <v>1.3780443852641615</v>
      </c>
      <c r="Q28" s="127">
        <f>Q3+Q7+Q11+Q15</f>
        <v>33</v>
      </c>
      <c r="R28" s="125">
        <f t="shared" ref="R28:S31" si="1">AVERAGE(R3,R7,R11,R15)</f>
        <v>8.2260416666666671</v>
      </c>
      <c r="S28" s="126">
        <f t="shared" si="1"/>
        <v>1.1784080722423285</v>
      </c>
      <c r="T28" s="127">
        <f>T3+T7+T11+T15</f>
        <v>33</v>
      </c>
      <c r="U28" s="128">
        <f t="shared" ref="U28:V31" si="2">(U3+U7+U11+U15)/4</f>
        <v>8.2543749999999996</v>
      </c>
      <c r="V28" s="126">
        <f t="shared" si="2"/>
        <v>1.2082053453589845</v>
      </c>
      <c r="W28" s="127">
        <f>W3+W7+W11+W15</f>
        <v>33</v>
      </c>
      <c r="X28" s="125">
        <f t="shared" ref="X28:Y31" si="3">AVERAGE(X3,X7,X11,X15)</f>
        <v>7.5791666666666675</v>
      </c>
      <c r="Y28" s="135">
        <f t="shared" si="3"/>
        <v>1.6697758261933224</v>
      </c>
      <c r="Z28" s="127">
        <f>SUM(Z3,Z7,Z11,Z15)</f>
        <v>33</v>
      </c>
      <c r="AA28" s="125">
        <f t="shared" ref="AA28:AB31" si="4">AVERAGE(AA3,AA7,AA11,AA15)</f>
        <v>7.7135416666666661</v>
      </c>
      <c r="AB28" s="135">
        <f t="shared" si="4"/>
        <v>1.2890608351088626</v>
      </c>
      <c r="AC28" s="127">
        <f>SUM(AC3,AC7,AC11,AC15)</f>
        <v>32</v>
      </c>
      <c r="AD28" s="128">
        <f t="shared" ref="AD28:AE31" si="5">(AD3+AD7+AD11+AD15)/4</f>
        <v>7.6973958333333332</v>
      </c>
      <c r="AE28" s="135">
        <f t="shared" si="5"/>
        <v>1.4239059399086644</v>
      </c>
      <c r="AF28" s="127">
        <f>SUM(AF3,AF7,AF11,AF15)</f>
        <v>33</v>
      </c>
      <c r="AG28" s="128">
        <f t="shared" ref="AG28:AH31" si="6">(AG3+AG7+AG11+AG15)/4</f>
        <v>7.9580121527777763</v>
      </c>
      <c r="AH28" s="135">
        <f t="shared" si="6"/>
        <v>1.0545676997235929</v>
      </c>
      <c r="AI28" s="127">
        <f>SUM(AI3,AI7,AI11,AI15)</f>
        <v>33</v>
      </c>
    </row>
    <row r="29" spans="1:35" x14ac:dyDescent="0.25">
      <c r="A29" s="302"/>
      <c r="B29" s="263"/>
      <c r="C29" s="257"/>
      <c r="D29" s="141">
        <f>'12 anys'!G49</f>
        <v>6.2</v>
      </c>
      <c r="E29" s="141">
        <f>'12 anys'!I49</f>
        <v>6</v>
      </c>
      <c r="F29" s="142">
        <f>'12 anys'!J49</f>
        <v>6.1</v>
      </c>
      <c r="G29" s="141">
        <f>'12 anys'!L49</f>
        <v>5</v>
      </c>
      <c r="H29" s="141">
        <f>'12 anys'!Q49</f>
        <v>5.75</v>
      </c>
      <c r="I29" s="142">
        <f>'12 anys'!R49</f>
        <v>5.375</v>
      </c>
      <c r="J29" s="109">
        <f>'12 anys'!V49</f>
        <v>6.8687500000000004</v>
      </c>
      <c r="L29" s="277"/>
      <c r="M29" s="280"/>
      <c r="N29" s="144" t="s">
        <v>87</v>
      </c>
      <c r="O29" s="117">
        <f t="shared" si="0"/>
        <v>7.2750000000000004</v>
      </c>
      <c r="P29" s="118">
        <f t="shared" si="0"/>
        <v>1.59997502961215</v>
      </c>
      <c r="Q29" s="119">
        <f>Q4+Q8+Q12+Q16</f>
        <v>24</v>
      </c>
      <c r="R29" s="117">
        <f t="shared" si="1"/>
        <v>7.6416666666666666</v>
      </c>
      <c r="S29" s="118">
        <f t="shared" si="1"/>
        <v>1.3878306494690644</v>
      </c>
      <c r="T29" s="119">
        <f>T4+T8+T12+T16</f>
        <v>24</v>
      </c>
      <c r="U29" s="120">
        <f t="shared" si="2"/>
        <v>7.4583333333333339</v>
      </c>
      <c r="V29" s="118">
        <f t="shared" si="2"/>
        <v>1.4237371994529258</v>
      </c>
      <c r="W29" s="119">
        <f>W4+W8+W12+W16</f>
        <v>24</v>
      </c>
      <c r="X29" s="117">
        <f t="shared" si="3"/>
        <v>7.0666666666666664</v>
      </c>
      <c r="Y29" s="118">
        <f t="shared" si="3"/>
        <v>1.6359324230892516</v>
      </c>
      <c r="Z29" s="119">
        <f>SUM(Z4,Z8,Z12,Z16)</f>
        <v>24</v>
      </c>
      <c r="AA29" s="117">
        <f t="shared" si="4"/>
        <v>7.4138888888888896</v>
      </c>
      <c r="AB29" s="118">
        <f t="shared" si="4"/>
        <v>1.3734665213826673</v>
      </c>
      <c r="AC29" s="119">
        <f>SUM(AC4,AC8,AC12,AC16)</f>
        <v>24</v>
      </c>
      <c r="AD29" s="120">
        <f t="shared" si="5"/>
        <v>7.240277777777778</v>
      </c>
      <c r="AE29" s="118">
        <f t="shared" si="5"/>
        <v>1.4534061022012161</v>
      </c>
      <c r="AF29" s="119">
        <f>SUM(AF4,AF8,AF12,AF16)</f>
        <v>24</v>
      </c>
      <c r="AG29" s="120">
        <f t="shared" si="6"/>
        <v>7.3668113425925927</v>
      </c>
      <c r="AH29" s="118">
        <f t="shared" si="6"/>
        <v>1.0833739827379427</v>
      </c>
      <c r="AI29" s="115">
        <f>SUM(AI4,AI8,AI12,AI16)</f>
        <v>24</v>
      </c>
    </row>
    <row r="30" spans="1:35" x14ac:dyDescent="0.25">
      <c r="A30" s="302"/>
      <c r="B30" s="263"/>
      <c r="C30" s="257"/>
      <c r="D30" s="141">
        <f>'12 anys'!G50</f>
        <v>7</v>
      </c>
      <c r="E30" s="141">
        <f>'12 anys'!I50</f>
        <v>8</v>
      </c>
      <c r="F30" s="142">
        <f>'12 anys'!J50</f>
        <v>7.5</v>
      </c>
      <c r="G30" s="141">
        <f>'12 anys'!L50</f>
        <v>6</v>
      </c>
      <c r="H30" s="141">
        <f>'12 anys'!Q50</f>
        <v>6.5</v>
      </c>
      <c r="I30" s="142">
        <f>'12 anys'!R50</f>
        <v>6.25</v>
      </c>
      <c r="J30" s="109">
        <f>'12 anys'!V50</f>
        <v>7.1875</v>
      </c>
      <c r="L30" s="277"/>
      <c r="M30" s="274" t="s">
        <v>83</v>
      </c>
      <c r="N30" s="145" t="s">
        <v>86</v>
      </c>
      <c r="O30" s="113">
        <f t="shared" si="0"/>
        <v>6.3742731797549084</v>
      </c>
      <c r="P30" s="114">
        <f t="shared" si="0"/>
        <v>1.8046497890644977</v>
      </c>
      <c r="Q30" s="115">
        <f>Q5+Q9+Q13+Q17</f>
        <v>174</v>
      </c>
      <c r="R30" s="113">
        <f t="shared" si="1"/>
        <v>7.1152013130833724</v>
      </c>
      <c r="S30" s="114">
        <f t="shared" si="1"/>
        <v>1.5797048982355011</v>
      </c>
      <c r="T30" s="115">
        <f>T5+T9+T13+T17</f>
        <v>172</v>
      </c>
      <c r="U30" s="116">
        <f t="shared" si="2"/>
        <v>6.7318661543329315</v>
      </c>
      <c r="V30" s="114">
        <f t="shared" si="2"/>
        <v>1.6387557822595435</v>
      </c>
      <c r="W30" s="115">
        <f>W5+W9+W13+W17</f>
        <v>174</v>
      </c>
      <c r="X30" s="113">
        <f t="shared" si="3"/>
        <v>5.7073497697732707</v>
      </c>
      <c r="Y30" s="114">
        <f t="shared" si="3"/>
        <v>1.7192960435529665</v>
      </c>
      <c r="Z30" s="115">
        <f>SUM(Z5,Z9,Z13,Z17)</f>
        <v>172</v>
      </c>
      <c r="AA30" s="113">
        <f t="shared" si="4"/>
        <v>6.4299123495552069</v>
      </c>
      <c r="AB30" s="114">
        <f t="shared" si="4"/>
        <v>1.7044567259404322</v>
      </c>
      <c r="AC30" s="115">
        <f>SUM(AC5,AC9,AC13,AC17)</f>
        <v>169</v>
      </c>
      <c r="AD30" s="116">
        <f t="shared" si="5"/>
        <v>6.0394141780146775</v>
      </c>
      <c r="AE30" s="114">
        <f t="shared" si="5"/>
        <v>1.6637504514159533</v>
      </c>
      <c r="AF30" s="115">
        <f>SUM(AF5,AF9,AF13,AF17)</f>
        <v>173</v>
      </c>
      <c r="AG30" s="116">
        <f t="shared" si="6"/>
        <v>6.6161814112198245</v>
      </c>
      <c r="AH30" s="114">
        <f t="shared" si="6"/>
        <v>1.5126544430871611</v>
      </c>
      <c r="AI30" s="165">
        <f>SUM(AI5,AI9,AI13,AI17)</f>
        <v>174</v>
      </c>
    </row>
    <row r="31" spans="1:35" ht="15.75" thickBot="1" x14ac:dyDescent="0.3">
      <c r="A31" s="302"/>
      <c r="B31" s="263"/>
      <c r="C31" s="257"/>
      <c r="D31" s="141">
        <f>'12 anys'!G52</f>
        <v>6.8</v>
      </c>
      <c r="E31" s="141">
        <f>'12 anys'!I52</f>
        <v>7</v>
      </c>
      <c r="F31" s="142">
        <f>'12 anys'!J52</f>
        <v>6.9</v>
      </c>
      <c r="G31" s="141">
        <f>'12 anys'!L52</f>
        <v>5</v>
      </c>
      <c r="H31" s="141">
        <f>'12 anys'!Q52</f>
        <v>7.5</v>
      </c>
      <c r="I31" s="142">
        <f>'12 anys'!R52</f>
        <v>6.25</v>
      </c>
      <c r="J31" s="109">
        <f>'12 anys'!V52</f>
        <v>7.7874999999999996</v>
      </c>
      <c r="L31" s="278"/>
      <c r="M31" s="275"/>
      <c r="N31" s="146" t="s">
        <v>87</v>
      </c>
      <c r="O31" s="121">
        <f t="shared" si="0"/>
        <v>5.9217040404254284</v>
      </c>
      <c r="P31" s="122">
        <f t="shared" si="0"/>
        <v>1.5887110680521999</v>
      </c>
      <c r="Q31" s="123">
        <f>Q6+Q10+Q14+Q18</f>
        <v>164</v>
      </c>
      <c r="R31" s="121">
        <f t="shared" si="1"/>
        <v>6.7051093253650844</v>
      </c>
      <c r="S31" s="122">
        <f t="shared" si="1"/>
        <v>1.4294416945354012</v>
      </c>
      <c r="T31" s="123">
        <f>T6+T10+T14+T18</f>
        <v>162</v>
      </c>
      <c r="U31" s="124">
        <f t="shared" si="2"/>
        <v>6.3022438844425412</v>
      </c>
      <c r="V31" s="122">
        <f t="shared" si="2"/>
        <v>1.4713376386072945</v>
      </c>
      <c r="W31" s="123">
        <f>W6+W10+W14+W18</f>
        <v>164</v>
      </c>
      <c r="X31" s="121">
        <f t="shared" si="3"/>
        <v>5.4900759878419452</v>
      </c>
      <c r="Y31" s="122">
        <f t="shared" si="3"/>
        <v>1.8099708021852887</v>
      </c>
      <c r="Z31" s="123">
        <f>SUM(Z6,Z10,Z14,Z18)</f>
        <v>165</v>
      </c>
      <c r="AA31" s="121">
        <f t="shared" si="4"/>
        <v>6.2840330547112462</v>
      </c>
      <c r="AB31" s="122">
        <f t="shared" si="4"/>
        <v>1.6466357672138947</v>
      </c>
      <c r="AC31" s="123">
        <f>SUM(AC6,AC10,AC14,AC18)</f>
        <v>162</v>
      </c>
      <c r="AD31" s="124">
        <f t="shared" si="5"/>
        <v>5.8757513297872341</v>
      </c>
      <c r="AE31" s="122">
        <f t="shared" si="5"/>
        <v>1.6547902949859823</v>
      </c>
      <c r="AF31" s="123">
        <f>SUM(AF6,AF10,AF14,AF18)</f>
        <v>165</v>
      </c>
      <c r="AG31" s="124">
        <f t="shared" si="6"/>
        <v>6.4422587463620182</v>
      </c>
      <c r="AH31" s="122">
        <f t="shared" si="6"/>
        <v>1.3274647220034503</v>
      </c>
      <c r="AI31" s="123">
        <f>SUM(AI6,AI10,AI14,AI18)</f>
        <v>166</v>
      </c>
    </row>
    <row r="32" spans="1:35" ht="15.75" thickBot="1" x14ac:dyDescent="0.3">
      <c r="A32" s="302"/>
      <c r="B32" s="263"/>
      <c r="C32" s="257"/>
      <c r="D32" s="141">
        <f>'12 anys'!G55</f>
        <v>9.6</v>
      </c>
      <c r="E32" s="141">
        <f>'12 anys'!I55</f>
        <v>10</v>
      </c>
      <c r="F32" s="142">
        <f>'12 anys'!J55</f>
        <v>9.8000000000000007</v>
      </c>
      <c r="G32" s="141">
        <f>'12 anys'!L55</f>
        <v>9</v>
      </c>
      <c r="H32" s="141">
        <f>'12 anys'!Q55</f>
        <v>9.5</v>
      </c>
      <c r="I32" s="142">
        <f>'12 anys'!R55</f>
        <v>9.25</v>
      </c>
      <c r="J32" s="109">
        <f>'12 anys'!V55</f>
        <v>9.2624999999999993</v>
      </c>
      <c r="L32" s="158"/>
      <c r="M32" s="158"/>
      <c r="N32" s="149"/>
      <c r="P32" s="166"/>
      <c r="AC32" s="150"/>
    </row>
    <row r="33" spans="1:35" x14ac:dyDescent="0.25">
      <c r="A33" s="302"/>
      <c r="B33" s="263"/>
      <c r="C33" s="257"/>
      <c r="D33" s="141">
        <f>'12 anys'!G56</f>
        <v>7.8</v>
      </c>
      <c r="E33" s="141">
        <f>'12 anys'!I56</f>
        <v>7</v>
      </c>
      <c r="F33" s="142">
        <f>'12 anys'!J56</f>
        <v>7.4</v>
      </c>
      <c r="G33" s="141">
        <f>'12 anys'!L56</f>
        <v>6</v>
      </c>
      <c r="H33" s="141">
        <f>'12 anys'!Q56</f>
        <v>7.75</v>
      </c>
      <c r="I33" s="142">
        <f>'12 anys'!R56</f>
        <v>6.875</v>
      </c>
      <c r="J33" s="109">
        <f>'12 anys'!V56</f>
        <v>8.3187499999999996</v>
      </c>
      <c r="L33" s="276" t="s">
        <v>122</v>
      </c>
      <c r="M33" s="279" t="s">
        <v>82</v>
      </c>
      <c r="N33" s="147" t="s">
        <v>86</v>
      </c>
      <c r="O33" s="125">
        <f t="shared" ref="O33:P36" si="7">AVERAGE(O3,O7,O11,O15,O19,O23)</f>
        <v>8.158674242424242</v>
      </c>
      <c r="P33" s="126">
        <f t="shared" si="7"/>
        <v>1.4505134556717476</v>
      </c>
      <c r="Q33" s="127">
        <f>Q3+Q7+Q11+Q15+Q19+Q23</f>
        <v>52</v>
      </c>
      <c r="R33" s="125">
        <f t="shared" ref="R33:S36" si="8">AVERAGE(R3,R7,R11,R15,R19,R23)</f>
        <v>7.9672979797979799</v>
      </c>
      <c r="S33" s="135">
        <f t="shared" si="8"/>
        <v>1.3585761233035196</v>
      </c>
      <c r="T33" s="127">
        <f>T3+T7+T11+T15+T19+T23</f>
        <v>52</v>
      </c>
      <c r="U33" s="128">
        <f>AVERAGE(U3,U7,U11,U15,U19,U23)</f>
        <v>8.0629861111111101</v>
      </c>
      <c r="V33" s="135">
        <f>AVERAGE(V3,V7,V11,V15,V19,V23)</f>
        <v>1.3308725895104654</v>
      </c>
      <c r="W33" s="127">
        <f>SUM(W3,W7,W11,W15,W19,W23)</f>
        <v>52</v>
      </c>
      <c r="X33" s="125">
        <f>AVERAGE(X3,X7,X11,X15,X19,X23)</f>
        <v>7.4932539682539696</v>
      </c>
      <c r="Y33" s="135">
        <f>AVERAGE(Y3,Y7,Y11,Y15,Y19,Y23)</f>
        <v>1.6945915175374751</v>
      </c>
      <c r="Z33" s="127">
        <f>SUM(Z3,Z7,Z11,Z15,Z19,Z23)</f>
        <v>44</v>
      </c>
      <c r="AA33" s="125">
        <f>AVERAGE(AA3,AA7,AA11,AA15,AA19,AA23)</f>
        <v>7.6652687590187591</v>
      </c>
      <c r="AB33" s="135">
        <f>AVERAGE(AB3,AB7,AB11,AB15,AB19,AB23)</f>
        <v>1.4120174372566199</v>
      </c>
      <c r="AC33" s="127">
        <f>SUM(AC3,AC7,AC11,AC15,AC19,AC23)</f>
        <v>50</v>
      </c>
      <c r="AD33" s="128">
        <f>AVERAGE(AD3,AD7,AD11,AD15,AD19,AD23)</f>
        <v>7.5831664862914856</v>
      </c>
      <c r="AE33" s="135">
        <f>AVERAGE(AE3,AE7,AE11,AE15,AE19,AE23)</f>
        <v>1.5074625641925898</v>
      </c>
      <c r="AF33" s="127">
        <f>SUM(AF3,AF7,AF11,AF15,AF19,AF23)</f>
        <v>51</v>
      </c>
      <c r="AG33" s="128">
        <f>AVERAGE(AG3,AG7,AG11,AG15,AG19,AG23)</f>
        <v>8.0053309132996624</v>
      </c>
      <c r="AH33" s="135">
        <f>AVERAGE(AH3,AH7,AH11,AH15,AH19,AH23)</f>
        <v>1.0670898927129011</v>
      </c>
      <c r="AI33" s="127">
        <f>SUM(AI3,AI7,AI11,AI15,AI19,AI23)</f>
        <v>52</v>
      </c>
    </row>
    <row r="34" spans="1:35" x14ac:dyDescent="0.25">
      <c r="A34" s="302"/>
      <c r="B34" s="263"/>
      <c r="C34" s="257"/>
      <c r="D34" s="141">
        <f>'12 anys'!G58</f>
        <v>7</v>
      </c>
      <c r="E34" s="141">
        <f>'12 anys'!I58</f>
        <v>7</v>
      </c>
      <c r="F34" s="142">
        <f>'12 anys'!J58</f>
        <v>7</v>
      </c>
      <c r="G34" s="141">
        <f>'12 anys'!L58</f>
        <v>5</v>
      </c>
      <c r="H34" s="141">
        <f>'12 anys'!Q58</f>
        <v>6.5</v>
      </c>
      <c r="I34" s="142">
        <f>'12 anys'!R58</f>
        <v>5.75</v>
      </c>
      <c r="J34" s="109">
        <f>'12 anys'!V58</f>
        <v>6.6875</v>
      </c>
      <c r="L34" s="277"/>
      <c r="M34" s="280"/>
      <c r="N34" s="144" t="s">
        <v>87</v>
      </c>
      <c r="O34" s="117">
        <f t="shared" si="7"/>
        <v>7.4101851851851857</v>
      </c>
      <c r="P34" s="118">
        <f t="shared" si="7"/>
        <v>1.3560404357694551</v>
      </c>
      <c r="Q34" s="119">
        <f>Q4+Q8+Q12+Q16+Q20+Q24</f>
        <v>33</v>
      </c>
      <c r="R34" s="117">
        <f t="shared" si="8"/>
        <v>7.4833333333333334</v>
      </c>
      <c r="S34" s="118">
        <f t="shared" si="8"/>
        <v>1.1575282413322683</v>
      </c>
      <c r="T34" s="119">
        <f>T4+T8+T12+T16+T20+T24</f>
        <v>33</v>
      </c>
      <c r="U34" s="120">
        <f t="shared" ref="U34:V36" si="9">AVERAGE(U4,U8,U12,U16,U20,U24)</f>
        <v>7.4467592592592595</v>
      </c>
      <c r="V34" s="118">
        <f t="shared" si="9"/>
        <v>1.1055651214809503</v>
      </c>
      <c r="W34" s="119">
        <f t="shared" ref="W34:W36" si="10">SUM(W4,W8,W12,W16,W20,W24)</f>
        <v>33</v>
      </c>
      <c r="X34" s="117">
        <f t="shared" ref="X34:Y36" si="11">AVERAGE(X4,X8,X12,X16,X20,X24)</f>
        <v>6.8361111111111112</v>
      </c>
      <c r="Y34" s="118">
        <f>AVERAGE(Y4,Y8,Y12,Y16,Y20,Y24)</f>
        <v>1.6639342712643028</v>
      </c>
      <c r="Z34" s="119">
        <f t="shared" ref="Z34:Z36" si="12">SUM(Z4,Z8,Z12,Z16,Z20,Z24)</f>
        <v>31</v>
      </c>
      <c r="AA34" s="117">
        <f t="shared" ref="AA34:AB36" si="13">AVERAGE(AA4,AA8,AA12,AA16,AA20,AA24)</f>
        <v>7.5842592592592597</v>
      </c>
      <c r="AB34" s="118">
        <f t="shared" si="13"/>
        <v>1.2996054725990291</v>
      </c>
      <c r="AC34" s="119">
        <f t="shared" ref="AC34:AC35" si="14">SUM(AC4,AC8,AC12,AC16,AC20,AC24)</f>
        <v>32</v>
      </c>
      <c r="AD34" s="120">
        <f t="shared" ref="AD34:AE36" si="15">AVERAGE(AD4,AD8,AD12,AD16,AD20,AD24)</f>
        <v>7.236574074074074</v>
      </c>
      <c r="AE34" s="118">
        <f t="shared" si="15"/>
        <v>1.4138813348608963</v>
      </c>
      <c r="AF34" s="119">
        <f t="shared" ref="AF34:AF36" si="16">SUM(AF4,AF8,AF12,AF16,AF20,AF24)</f>
        <v>32</v>
      </c>
      <c r="AG34" s="120">
        <f t="shared" ref="AG34:AH36" si="17">AVERAGE(AG4,AG8,AG12,AG16,AG20,AG24)</f>
        <v>7.5684220679012348</v>
      </c>
      <c r="AH34" s="118">
        <f t="shared" si="17"/>
        <v>0.92262819823207332</v>
      </c>
      <c r="AI34" s="119">
        <f t="shared" ref="AI34:AI36" si="18">SUM(AI4,AI8,AI12,AI16,AI20,AI24)</f>
        <v>33</v>
      </c>
    </row>
    <row r="35" spans="1:35" x14ac:dyDescent="0.25">
      <c r="A35" s="302"/>
      <c r="B35" s="263"/>
      <c r="C35" s="257"/>
      <c r="D35" s="141">
        <f>'12 anys'!G62</f>
        <v>6.6</v>
      </c>
      <c r="E35" s="141">
        <f>'12 anys'!I62</f>
        <v>7</v>
      </c>
      <c r="F35" s="142">
        <f>'12 anys'!J62</f>
        <v>6.8</v>
      </c>
      <c r="G35" s="141">
        <f>'12 anys'!L62</f>
        <v>5</v>
      </c>
      <c r="H35" s="141">
        <f>'12 anys'!Q62</f>
        <v>6.75</v>
      </c>
      <c r="I35" s="142">
        <f>'12 anys'!R62</f>
        <v>5.875</v>
      </c>
      <c r="J35" s="109">
        <f>'12 anys'!V62</f>
        <v>6.9187500000000002</v>
      </c>
      <c r="L35" s="277"/>
      <c r="M35" s="274" t="s">
        <v>83</v>
      </c>
      <c r="N35" s="145" t="s">
        <v>86</v>
      </c>
      <c r="O35" s="113">
        <f t="shared" si="7"/>
        <v>6.6802578183421284</v>
      </c>
      <c r="P35" s="114">
        <f t="shared" si="7"/>
        <v>1.7356823880590646</v>
      </c>
      <c r="Q35" s="115">
        <f>Q5+Q9+Q13+Q17+Q21+Q25</f>
        <v>285</v>
      </c>
      <c r="R35" s="113">
        <f t="shared" si="8"/>
        <v>7.0264957810225184</v>
      </c>
      <c r="S35" s="114">
        <f t="shared" si="8"/>
        <v>1.6443581137506573</v>
      </c>
      <c r="T35" s="115">
        <f>T5+T9+T13+T17+T21+T25</f>
        <v>284</v>
      </c>
      <c r="U35" s="116">
        <f t="shared" si="9"/>
        <v>6.8415204616228342</v>
      </c>
      <c r="V35" s="114">
        <f t="shared" si="9"/>
        <v>1.6234516701016324</v>
      </c>
      <c r="W35" s="115">
        <f t="shared" si="10"/>
        <v>286</v>
      </c>
      <c r="X35" s="113">
        <f t="shared" si="11"/>
        <v>5.8493612286293342</v>
      </c>
      <c r="Y35" s="114">
        <f t="shared" si="11"/>
        <v>1.610586686204553</v>
      </c>
      <c r="Z35" s="115">
        <f t="shared" si="12"/>
        <v>245</v>
      </c>
      <c r="AA35" s="113">
        <f t="shared" si="13"/>
        <v>6.5978736651355705</v>
      </c>
      <c r="AB35" s="114">
        <f t="shared" si="13"/>
        <v>1.6765390896468786</v>
      </c>
      <c r="AC35" s="115">
        <f t="shared" si="14"/>
        <v>273</v>
      </c>
      <c r="AD35" s="116">
        <f t="shared" si="15"/>
        <v>6.1935446371949707</v>
      </c>
      <c r="AE35" s="114">
        <f t="shared" si="15"/>
        <v>1.5933350814099159</v>
      </c>
      <c r="AF35" s="115">
        <f t="shared" si="16"/>
        <v>277</v>
      </c>
      <c r="AG35" s="116">
        <f t="shared" si="17"/>
        <v>6.8772824368398942</v>
      </c>
      <c r="AH35" s="114">
        <f t="shared" si="17"/>
        <v>1.4031457539941767</v>
      </c>
      <c r="AI35" s="115">
        <f t="shared" si="18"/>
        <v>286</v>
      </c>
    </row>
    <row r="36" spans="1:35" ht="15.75" thickBot="1" x14ac:dyDescent="0.3">
      <c r="A36" s="302"/>
      <c r="B36" s="263"/>
      <c r="C36" s="257"/>
      <c r="D36" s="141">
        <f>'12 anys'!G65</f>
        <v>8</v>
      </c>
      <c r="E36" s="141">
        <f>'12 anys'!I65</f>
        <v>7</v>
      </c>
      <c r="F36" s="142">
        <f>'12 anys'!J65</f>
        <v>7.5</v>
      </c>
      <c r="G36" s="141">
        <f>'12 anys'!L65</f>
        <v>7</v>
      </c>
      <c r="H36" s="141">
        <f>'12 anys'!Q65</f>
        <v>9</v>
      </c>
      <c r="I36" s="142">
        <f>'12 anys'!R65</f>
        <v>8</v>
      </c>
      <c r="J36" s="109">
        <f>'12 anys'!V65</f>
        <v>7.875</v>
      </c>
      <c r="L36" s="278"/>
      <c r="M36" s="275"/>
      <c r="N36" s="156" t="s">
        <v>87</v>
      </c>
      <c r="O36" s="121">
        <f t="shared" si="7"/>
        <v>6.0509213804856392</v>
      </c>
      <c r="P36" s="122">
        <f t="shared" si="7"/>
        <v>1.6054513866830709</v>
      </c>
      <c r="Q36" s="123">
        <f>Q6+Q10+Q14+Q18+Q22+Q26</f>
        <v>248</v>
      </c>
      <c r="R36" s="121">
        <f t="shared" si="8"/>
        <v>6.4529327320615701</v>
      </c>
      <c r="S36" s="122">
        <f t="shared" si="8"/>
        <v>1.5974147096650471</v>
      </c>
      <c r="T36" s="123">
        <f>T6+T10+T14+T18+T22+T26</f>
        <v>246</v>
      </c>
      <c r="U36" s="124">
        <f t="shared" si="9"/>
        <v>6.2444851906384615</v>
      </c>
      <c r="V36" s="122">
        <f t="shared" si="9"/>
        <v>1.5466485919117758</v>
      </c>
      <c r="W36" s="123">
        <f t="shared" si="10"/>
        <v>248</v>
      </c>
      <c r="X36" s="121">
        <f t="shared" si="11"/>
        <v>5.7074190796139286</v>
      </c>
      <c r="Y36" s="122">
        <f t="shared" si="11"/>
        <v>1.7824911854563183</v>
      </c>
      <c r="Z36" s="123">
        <f t="shared" si="12"/>
        <v>233</v>
      </c>
      <c r="AA36" s="121">
        <f t="shared" si="13"/>
        <v>6.3868264036755891</v>
      </c>
      <c r="AB36" s="122">
        <f t="shared" si="13"/>
        <v>1.6626773770130487</v>
      </c>
      <c r="AC36" s="123">
        <f>SUM(AC6,AC10,AC14,AC18,AC22,AC26)</f>
        <v>240</v>
      </c>
      <c r="AD36" s="124">
        <f t="shared" si="15"/>
        <v>6.0406356904463925</v>
      </c>
      <c r="AE36" s="122">
        <f t="shared" si="15"/>
        <v>1.6490891567131643</v>
      </c>
      <c r="AF36" s="123">
        <f t="shared" si="16"/>
        <v>243</v>
      </c>
      <c r="AG36" s="124">
        <f t="shared" si="17"/>
        <v>6.5699381451215757</v>
      </c>
      <c r="AH36" s="122">
        <f t="shared" si="17"/>
        <v>1.3421011759502635</v>
      </c>
      <c r="AI36" s="123">
        <f t="shared" si="18"/>
        <v>250</v>
      </c>
    </row>
    <row r="37" spans="1:35" ht="15.75" thickBot="1" x14ac:dyDescent="0.3">
      <c r="A37" s="302"/>
      <c r="B37" s="263"/>
      <c r="C37" s="257"/>
      <c r="D37" s="141">
        <f>'12 anys'!G66</f>
        <v>7</v>
      </c>
      <c r="E37" s="141">
        <f>'12 anys'!I66</f>
        <v>7</v>
      </c>
      <c r="F37" s="142">
        <f>'12 anys'!J66</f>
        <v>7</v>
      </c>
      <c r="G37" s="141">
        <f>'12 anys'!L66</f>
        <v>6</v>
      </c>
      <c r="H37" s="141">
        <f>'12 anys'!Q66</f>
        <v>6.5</v>
      </c>
      <c r="I37" s="142">
        <f>'12 anys'!R66</f>
        <v>6.25</v>
      </c>
      <c r="J37" s="109">
        <f>'12 anys'!V66</f>
        <v>7.5625</v>
      </c>
      <c r="T37" s="150"/>
    </row>
    <row r="38" spans="1:35" x14ac:dyDescent="0.25">
      <c r="A38" s="302"/>
      <c r="B38" s="263"/>
      <c r="C38" s="257"/>
      <c r="D38" s="141">
        <f>'12 anys'!G69</f>
        <v>6.2</v>
      </c>
      <c r="E38" s="141">
        <f>'12 anys'!I69</f>
        <v>5</v>
      </c>
      <c r="F38" s="142">
        <f>'12 anys'!J69</f>
        <v>5.6</v>
      </c>
      <c r="G38" s="141">
        <f>'12 anys'!L69</f>
        <v>5</v>
      </c>
      <c r="H38" s="141">
        <f>'12 anys'!Q69</f>
        <v>6.5</v>
      </c>
      <c r="I38" s="142">
        <f>'12 anys'!R69</f>
        <v>5.75</v>
      </c>
      <c r="J38" s="109">
        <f>'12 anys'!V69</f>
        <v>5.8375000000000004</v>
      </c>
      <c r="L38" s="276" t="s">
        <v>94</v>
      </c>
      <c r="M38" s="279" t="s">
        <v>82</v>
      </c>
      <c r="N38" s="151" t="s">
        <v>86</v>
      </c>
      <c r="O38" s="171"/>
      <c r="P38" s="287" t="s">
        <v>123</v>
      </c>
      <c r="Q38" s="286" t="s">
        <v>126</v>
      </c>
      <c r="R38" s="287"/>
      <c r="S38" s="287"/>
      <c r="T38" s="287"/>
      <c r="U38" s="287"/>
      <c r="V38" s="287"/>
      <c r="W38" s="288"/>
      <c r="X38" s="170"/>
    </row>
    <row r="39" spans="1:35" x14ac:dyDescent="0.25">
      <c r="A39" s="302"/>
      <c r="B39" s="263"/>
      <c r="C39" s="257"/>
      <c r="D39" s="141">
        <f>'12 anys'!G70</f>
        <v>8.1999999999999993</v>
      </c>
      <c r="E39" s="141">
        <f>'12 anys'!I70</f>
        <v>8</v>
      </c>
      <c r="F39" s="142">
        <f>'12 anys'!J70</f>
        <v>8.1</v>
      </c>
      <c r="G39" s="141">
        <f>'12 anys'!L70</f>
        <v>7</v>
      </c>
      <c r="H39" s="141">
        <f>'12 anys'!Q70</f>
        <v>8.5</v>
      </c>
      <c r="I39" s="142">
        <f>'12 anys'!R70</f>
        <v>7.75</v>
      </c>
      <c r="J39" s="109">
        <f>'12 anys'!V70</f>
        <v>8.2125000000000004</v>
      </c>
      <c r="L39" s="277"/>
      <c r="M39" s="280"/>
      <c r="N39" s="152" t="s">
        <v>87</v>
      </c>
      <c r="O39" s="171"/>
      <c r="P39" s="290"/>
      <c r="Q39" s="284" t="s">
        <v>82</v>
      </c>
      <c r="R39" s="272"/>
      <c r="S39" s="272"/>
      <c r="T39" s="285" t="s">
        <v>83</v>
      </c>
      <c r="U39" s="263"/>
      <c r="V39" s="263"/>
      <c r="W39" s="289" t="s">
        <v>124</v>
      </c>
    </row>
    <row r="40" spans="1:35" x14ac:dyDescent="0.25">
      <c r="A40" s="302"/>
      <c r="B40" s="263"/>
      <c r="C40" s="257"/>
      <c r="D40" s="141">
        <f>'12 anys'!G72</f>
        <v>7.6</v>
      </c>
      <c r="E40" s="141">
        <f>'12 anys'!I72</f>
        <v>7</v>
      </c>
      <c r="F40" s="142">
        <f>'12 anys'!J72</f>
        <v>7.3</v>
      </c>
      <c r="G40" s="141">
        <f>'12 anys'!L72</f>
        <v>7</v>
      </c>
      <c r="H40" s="141">
        <f>'12 anys'!Q72</f>
        <v>8.25</v>
      </c>
      <c r="I40" s="142">
        <f>'12 anys'!R72</f>
        <v>7.625</v>
      </c>
      <c r="J40" s="109">
        <f>'12 anys'!V72</f>
        <v>7.9812500000000002</v>
      </c>
      <c r="L40" s="277"/>
      <c r="M40" s="274" t="s">
        <v>83</v>
      </c>
      <c r="N40" s="153" t="s">
        <v>86</v>
      </c>
      <c r="O40" s="171"/>
      <c r="P40" s="290"/>
      <c r="Q40" s="172" t="s">
        <v>86</v>
      </c>
      <c r="R40" s="144" t="s">
        <v>87</v>
      </c>
      <c r="S40" s="176" t="s">
        <v>125</v>
      </c>
      <c r="T40" s="173" t="s">
        <v>86</v>
      </c>
      <c r="U40" s="174" t="s">
        <v>87</v>
      </c>
      <c r="V40" s="177" t="s">
        <v>125</v>
      </c>
      <c r="W40" s="289"/>
      <c r="X40" s="170"/>
    </row>
    <row r="41" spans="1:35" ht="15.75" thickBot="1" x14ac:dyDescent="0.3">
      <c r="A41" s="302"/>
      <c r="B41" s="263"/>
      <c r="C41" s="257"/>
      <c r="D41" s="141">
        <f>'12 anys'!G73</f>
        <v>8.8000000000000007</v>
      </c>
      <c r="E41" s="141">
        <f>'12 anys'!I73</f>
        <v>9</v>
      </c>
      <c r="F41" s="142">
        <f>'12 anys'!J73</f>
        <v>8.9</v>
      </c>
      <c r="G41" s="141">
        <f>'12 anys'!L73</f>
        <v>9</v>
      </c>
      <c r="H41" s="141">
        <f>'12 anys'!Q73</f>
        <v>9.5</v>
      </c>
      <c r="I41" s="142">
        <f>'12 anys'!R73</f>
        <v>9.25</v>
      </c>
      <c r="J41" s="109">
        <f>'12 anys'!V73</f>
        <v>8.7874999999999996</v>
      </c>
      <c r="L41" s="278"/>
      <c r="M41" s="275"/>
      <c r="N41" s="154" t="s">
        <v>87</v>
      </c>
      <c r="O41" s="171"/>
      <c r="P41" s="178">
        <v>12</v>
      </c>
      <c r="Q41" s="150">
        <f>AI3</f>
        <v>8</v>
      </c>
      <c r="R41" s="150">
        <f>AI4</f>
        <v>6</v>
      </c>
      <c r="S41" s="179">
        <f>SUM(Q41,R41)</f>
        <v>14</v>
      </c>
      <c r="T41" s="150">
        <f>AI5</f>
        <v>39</v>
      </c>
      <c r="U41" s="150">
        <f>AI6</f>
        <v>47</v>
      </c>
      <c r="V41" s="180">
        <f>SUM(T41,U41)</f>
        <v>86</v>
      </c>
      <c r="W41" s="181">
        <f>SUM(S41,V41)</f>
        <v>100</v>
      </c>
      <c r="X41" s="170"/>
    </row>
    <row r="42" spans="1:35" x14ac:dyDescent="0.25">
      <c r="A42" s="302"/>
      <c r="B42" s="263"/>
      <c r="C42" s="257"/>
      <c r="D42" s="141">
        <f>'12 anys'!G75</f>
        <v>5.6</v>
      </c>
      <c r="E42" s="141">
        <f>'12 anys'!I75</f>
        <v>5</v>
      </c>
      <c r="F42" s="142">
        <f>'12 anys'!J75</f>
        <v>5.3</v>
      </c>
      <c r="G42" s="141">
        <f>'12 anys'!L75</f>
        <v>5</v>
      </c>
      <c r="H42" s="141">
        <f>'12 anys'!Q75</f>
        <v>6.75</v>
      </c>
      <c r="I42" s="142">
        <f>'12 anys'!R75</f>
        <v>5.875</v>
      </c>
      <c r="J42" s="109">
        <f>'12 anys'!V75</f>
        <v>6.5437500000000002</v>
      </c>
      <c r="L42" s="276" t="s">
        <v>93</v>
      </c>
      <c r="M42" s="279" t="s">
        <v>82</v>
      </c>
      <c r="N42" s="155" t="s">
        <v>86</v>
      </c>
      <c r="O42" s="171"/>
      <c r="P42" s="182">
        <v>13</v>
      </c>
      <c r="Q42" s="150">
        <f>AI7</f>
        <v>12</v>
      </c>
      <c r="R42" s="150">
        <f>AI8</f>
        <v>10</v>
      </c>
      <c r="S42" s="179">
        <f t="shared" ref="S42:S46" si="19">SUM(Q42,R42)</f>
        <v>22</v>
      </c>
      <c r="T42" s="150">
        <f>AI9</f>
        <v>43</v>
      </c>
      <c r="U42" s="150">
        <f>AI10</f>
        <v>51</v>
      </c>
      <c r="V42" s="179">
        <f t="shared" ref="V42:V46" si="20">SUM(T42,U42)</f>
        <v>94</v>
      </c>
      <c r="W42" s="181">
        <f t="shared" ref="W42:W46" si="21">SUM(S42,V42)</f>
        <v>116</v>
      </c>
      <c r="X42" s="170"/>
    </row>
    <row r="43" spans="1:35" x14ac:dyDescent="0.25">
      <c r="A43" s="302"/>
      <c r="B43" s="263"/>
      <c r="C43" s="257"/>
      <c r="D43" s="141">
        <f>'12 anys'!G77</f>
        <v>7</v>
      </c>
      <c r="E43" s="141">
        <f>'12 anys'!I77</f>
        <v>7</v>
      </c>
      <c r="F43" s="142">
        <f>'12 anys'!J77</f>
        <v>7</v>
      </c>
      <c r="G43" s="141">
        <f>'12 anys'!L77</f>
        <v>7</v>
      </c>
      <c r="H43" s="141">
        <f>'12 anys'!Q77</f>
        <v>7.75</v>
      </c>
      <c r="I43" s="142">
        <f>'12 anys'!R77</f>
        <v>7.375</v>
      </c>
      <c r="J43" s="109">
        <f>'12 anys'!V77</f>
        <v>8.09375</v>
      </c>
      <c r="L43" s="277"/>
      <c r="M43" s="280"/>
      <c r="N43" s="152" t="s">
        <v>87</v>
      </c>
      <c r="O43" s="171"/>
      <c r="P43" s="182">
        <v>14</v>
      </c>
      <c r="Q43" s="150">
        <f>AI11</f>
        <v>8</v>
      </c>
      <c r="R43" s="150">
        <f>AI12</f>
        <v>5</v>
      </c>
      <c r="S43" s="179">
        <f t="shared" si="19"/>
        <v>13</v>
      </c>
      <c r="T43" s="150">
        <f>AI13</f>
        <v>49</v>
      </c>
      <c r="U43" s="150">
        <f>AI14</f>
        <v>40</v>
      </c>
      <c r="V43" s="179">
        <f t="shared" si="20"/>
        <v>89</v>
      </c>
      <c r="W43" s="181">
        <f t="shared" si="21"/>
        <v>102</v>
      </c>
      <c r="X43" s="170"/>
    </row>
    <row r="44" spans="1:35" x14ac:dyDescent="0.25">
      <c r="A44" s="302"/>
      <c r="B44" s="263"/>
      <c r="C44" s="257"/>
      <c r="D44" s="141">
        <f>'12 anys'!G80</f>
        <v>4.8</v>
      </c>
      <c r="E44" s="141">
        <f>'12 anys'!I80</f>
        <v>5</v>
      </c>
      <c r="F44" s="142">
        <f>'12 anys'!J80</f>
        <v>4.9000000000000004</v>
      </c>
      <c r="G44" s="141">
        <f>'12 anys'!L80</f>
        <v>5</v>
      </c>
      <c r="H44" s="141">
        <f>'12 anys'!Q80</f>
        <v>5.25</v>
      </c>
      <c r="I44" s="142">
        <f>'12 anys'!R80</f>
        <v>5.125</v>
      </c>
      <c r="J44" s="109">
        <f>'12 anys'!V80</f>
        <v>5.7562499999999996</v>
      </c>
      <c r="L44" s="277"/>
      <c r="M44" s="274" t="s">
        <v>83</v>
      </c>
      <c r="N44" s="153" t="s">
        <v>86</v>
      </c>
      <c r="O44" s="171"/>
      <c r="P44" s="182">
        <v>15</v>
      </c>
      <c r="Q44" s="150">
        <f>AI15</f>
        <v>5</v>
      </c>
      <c r="R44" s="150">
        <f>AI16</f>
        <v>3</v>
      </c>
      <c r="S44" s="179">
        <f t="shared" si="19"/>
        <v>8</v>
      </c>
      <c r="T44" s="150">
        <f>AI17</f>
        <v>43</v>
      </c>
      <c r="U44" s="150">
        <f>AI18</f>
        <v>28</v>
      </c>
      <c r="V44" s="179">
        <f t="shared" si="20"/>
        <v>71</v>
      </c>
      <c r="W44" s="181">
        <f t="shared" si="21"/>
        <v>79</v>
      </c>
      <c r="X44" s="170"/>
    </row>
    <row r="45" spans="1:35" ht="15.75" thickBot="1" x14ac:dyDescent="0.3">
      <c r="A45" s="302"/>
      <c r="B45" s="263"/>
      <c r="C45" s="257"/>
      <c r="D45" s="141">
        <f>'12 anys'!G81</f>
        <v>10</v>
      </c>
      <c r="E45" s="141">
        <f>'12 anys'!I81</f>
        <v>10</v>
      </c>
      <c r="F45" s="142">
        <f>'12 anys'!J81</f>
        <v>10</v>
      </c>
      <c r="G45" s="141">
        <f>'12 anys'!L81</f>
        <v>10</v>
      </c>
      <c r="H45" s="141">
        <f>'12 anys'!Q81</f>
        <v>10</v>
      </c>
      <c r="I45" s="142">
        <f>'12 anys'!R81</f>
        <v>10</v>
      </c>
      <c r="J45" s="109">
        <f>'12 anys'!V81</f>
        <v>9.5</v>
      </c>
      <c r="L45" s="278"/>
      <c r="M45" s="275"/>
      <c r="N45" s="154" t="s">
        <v>87</v>
      </c>
      <c r="O45" s="171"/>
      <c r="P45" s="182">
        <v>16</v>
      </c>
      <c r="Q45" s="150">
        <f>AI19</f>
        <v>11</v>
      </c>
      <c r="R45" s="150">
        <f>AI20</f>
        <v>3</v>
      </c>
      <c r="S45" s="179">
        <f t="shared" si="19"/>
        <v>14</v>
      </c>
      <c r="T45" s="150">
        <f>AI21</f>
        <v>54</v>
      </c>
      <c r="U45" s="150">
        <f>AI22</f>
        <v>44</v>
      </c>
      <c r="V45" s="179">
        <f t="shared" si="20"/>
        <v>98</v>
      </c>
      <c r="W45" s="181">
        <f t="shared" si="21"/>
        <v>112</v>
      </c>
      <c r="X45" s="170"/>
    </row>
    <row r="46" spans="1:35" ht="15.75" thickBot="1" x14ac:dyDescent="0.3">
      <c r="A46" s="302"/>
      <c r="B46" s="263"/>
      <c r="C46" s="257"/>
      <c r="D46" s="141">
        <f>'12 anys'!G84</f>
        <v>7.6</v>
      </c>
      <c r="E46" s="141">
        <f>'12 anys'!I84</f>
        <v>9</v>
      </c>
      <c r="F46" s="142">
        <f>'12 anys'!J84</f>
        <v>8.3000000000000007</v>
      </c>
      <c r="G46" s="141">
        <f>'12 anys'!L84</f>
        <v>7</v>
      </c>
      <c r="H46" s="141">
        <f>'12 anys'!Q84</f>
        <v>9.25</v>
      </c>
      <c r="I46" s="142">
        <f>'12 anys'!R84</f>
        <v>8.125</v>
      </c>
      <c r="J46" s="109">
        <f>'12 anys'!V84</f>
        <v>8.3562499999999993</v>
      </c>
      <c r="L46" s="276" t="s">
        <v>42</v>
      </c>
      <c r="M46" s="279" t="s">
        <v>82</v>
      </c>
      <c r="N46" s="155" t="s">
        <v>86</v>
      </c>
      <c r="O46" s="171"/>
      <c r="P46" s="183">
        <v>17</v>
      </c>
      <c r="Q46" s="157">
        <f>AI23</f>
        <v>8</v>
      </c>
      <c r="R46" s="150">
        <f>AI24</f>
        <v>6</v>
      </c>
      <c r="S46" s="179">
        <f t="shared" si="19"/>
        <v>14</v>
      </c>
      <c r="T46" s="150">
        <f>AI25</f>
        <v>58</v>
      </c>
      <c r="U46" s="150">
        <f>AI26</f>
        <v>40</v>
      </c>
      <c r="V46" s="179">
        <f t="shared" si="20"/>
        <v>98</v>
      </c>
      <c r="W46" s="181">
        <f t="shared" si="21"/>
        <v>112</v>
      </c>
      <c r="X46" s="170"/>
    </row>
    <row r="47" spans="1:35" x14ac:dyDescent="0.25">
      <c r="A47" s="302"/>
      <c r="B47" s="263"/>
      <c r="C47" s="257"/>
      <c r="D47" s="141">
        <f>'12 anys'!G85</f>
        <v>6.8</v>
      </c>
      <c r="E47" s="141">
        <f>'12 anys'!I85</f>
        <v>7</v>
      </c>
      <c r="F47" s="142">
        <f>'12 anys'!J85</f>
        <v>6.9</v>
      </c>
      <c r="G47" s="141">
        <f>'12 anys'!L85</f>
        <v>6</v>
      </c>
      <c r="H47" s="141">
        <f>'12 anys'!Q85</f>
        <v>8.25</v>
      </c>
      <c r="I47" s="142">
        <f>'12 anys'!R85</f>
        <v>7.125</v>
      </c>
      <c r="J47" s="109">
        <f>'12 anys'!V85</f>
        <v>7.7562499999999996</v>
      </c>
      <c r="L47" s="277"/>
      <c r="M47" s="280"/>
      <c r="N47" s="152" t="s">
        <v>87</v>
      </c>
      <c r="Q47" s="150"/>
      <c r="R47" s="175"/>
      <c r="S47" s="184">
        <f>SUM(S41:S46)</f>
        <v>85</v>
      </c>
      <c r="T47" s="168"/>
      <c r="U47" s="175"/>
      <c r="V47" s="184">
        <f>SUM(V41:V46)</f>
        <v>536</v>
      </c>
      <c r="W47" s="185">
        <f>SUM(W41:W46)</f>
        <v>621</v>
      </c>
      <c r="X47" s="169" t="s">
        <v>124</v>
      </c>
    </row>
    <row r="48" spans="1:35" ht="15.75" thickBot="1" x14ac:dyDescent="0.3">
      <c r="A48" s="302"/>
      <c r="B48" s="263"/>
      <c r="C48" s="257"/>
      <c r="D48" s="141">
        <f>'12 anys'!G88</f>
        <v>7.6</v>
      </c>
      <c r="E48" s="141">
        <f>'12 anys'!I88</f>
        <v>7</v>
      </c>
      <c r="F48" s="142">
        <f>'12 anys'!J88</f>
        <v>7.3</v>
      </c>
      <c r="G48" s="141">
        <f>'12 anys'!L88</f>
        <v>7</v>
      </c>
      <c r="H48" s="141">
        <f>'12 anys'!Q88</f>
        <v>8.5</v>
      </c>
      <c r="I48" s="142">
        <f>'12 anys'!R88</f>
        <v>7.75</v>
      </c>
      <c r="J48" s="109">
        <f>'12 anys'!V88</f>
        <v>7.6833333333333336</v>
      </c>
      <c r="L48" s="277"/>
      <c r="M48" s="274" t="s">
        <v>83</v>
      </c>
      <c r="N48" s="153" t="s">
        <v>86</v>
      </c>
      <c r="S48" s="186">
        <f>(S47*100)/W47</f>
        <v>13.687600644122384</v>
      </c>
      <c r="T48" s="170"/>
      <c r="V48" s="187">
        <f>(V47*100)/W47</f>
        <v>86.312399355877616</v>
      </c>
      <c r="W48" s="167">
        <f>(W47*100)/W47</f>
        <v>100</v>
      </c>
      <c r="X48" s="159" t="s">
        <v>127</v>
      </c>
    </row>
    <row r="49" spans="1:19" ht="15.75" thickBot="1" x14ac:dyDescent="0.3">
      <c r="A49" s="302"/>
      <c r="B49" s="263"/>
      <c r="C49" s="257"/>
      <c r="D49" s="141">
        <f>'12 anys'!G89</f>
        <v>8</v>
      </c>
      <c r="E49" s="141">
        <f>'12 anys'!I89</f>
        <v>10</v>
      </c>
      <c r="F49" s="142">
        <f>'12 anys'!J89</f>
        <v>9</v>
      </c>
      <c r="G49" s="141">
        <f>'12 anys'!L89</f>
        <v>8</v>
      </c>
      <c r="H49" s="141">
        <f>'12 anys'!Q89</f>
        <v>9</v>
      </c>
      <c r="I49" s="142">
        <f>'12 anys'!R89</f>
        <v>8.5</v>
      </c>
      <c r="J49" s="109">
        <f>'12 anys'!V89</f>
        <v>8.8333333333333339</v>
      </c>
      <c r="L49" s="278"/>
      <c r="M49" s="275"/>
      <c r="N49" s="154" t="s">
        <v>87</v>
      </c>
      <c r="S49" s="175"/>
    </row>
    <row r="50" spans="1:19" ht="15.75" thickBot="1" x14ac:dyDescent="0.3">
      <c r="A50" s="302"/>
      <c r="B50" s="263"/>
      <c r="C50" s="257"/>
      <c r="D50" s="141">
        <f>'12 anys'!G92</f>
        <v>1</v>
      </c>
      <c r="E50" s="141">
        <f>'12 anys'!I92</f>
        <v>1</v>
      </c>
      <c r="F50" s="142">
        <f>'12 anys'!J92</f>
        <v>1</v>
      </c>
      <c r="G50" s="33"/>
      <c r="H50" s="141">
        <f>'12 anys'!Q92</f>
        <v>1</v>
      </c>
      <c r="I50" s="142">
        <f>'12 anys'!R92</f>
        <v>1</v>
      </c>
      <c r="J50" s="109">
        <f>'12 anys'!V92</f>
        <v>1</v>
      </c>
    </row>
    <row r="51" spans="1:19" x14ac:dyDescent="0.25">
      <c r="A51" s="302"/>
      <c r="B51" s="263"/>
      <c r="C51" s="257"/>
      <c r="D51" s="141">
        <f>'12 anys'!G93</f>
        <v>1</v>
      </c>
      <c r="E51" s="141">
        <f>'12 anys'!I93</f>
        <v>1</v>
      </c>
      <c r="F51" s="142">
        <f>'12 anys'!J93</f>
        <v>1</v>
      </c>
      <c r="G51" s="141">
        <f>'12 anys'!L93</f>
        <v>1</v>
      </c>
      <c r="H51" s="141">
        <f>'12 anys'!Q93</f>
        <v>1</v>
      </c>
      <c r="I51" s="142">
        <f>'12 anys'!R93</f>
        <v>1</v>
      </c>
      <c r="J51" s="109">
        <f>'12 anys'!V93</f>
        <v>1</v>
      </c>
      <c r="L51" s="281" t="s">
        <v>95</v>
      </c>
      <c r="M51" s="279" t="s">
        <v>82</v>
      </c>
      <c r="N51" s="151" t="s">
        <v>86</v>
      </c>
    </row>
    <row r="52" spans="1:19" x14ac:dyDescent="0.25">
      <c r="A52" s="302"/>
      <c r="B52" s="263"/>
      <c r="C52" s="257"/>
      <c r="D52" s="141">
        <f>'12 anys'!G95</f>
        <v>7.6</v>
      </c>
      <c r="E52" s="141">
        <f>'12 anys'!I95</f>
        <v>8</v>
      </c>
      <c r="F52" s="142">
        <f>'12 anys'!J95</f>
        <v>7.8</v>
      </c>
      <c r="G52" s="141">
        <f>'12 anys'!L95</f>
        <v>7</v>
      </c>
      <c r="H52" s="141">
        <f>'12 anys'!Q95</f>
        <v>8</v>
      </c>
      <c r="I52" s="142">
        <f>'12 anys'!R95</f>
        <v>7.5</v>
      </c>
      <c r="J52" s="109">
        <f>'12 anys'!V95</f>
        <v>8.0749999999999993</v>
      </c>
      <c r="L52" s="282"/>
      <c r="M52" s="280"/>
      <c r="N52" s="152" t="s">
        <v>87</v>
      </c>
    </row>
    <row r="53" spans="1:19" x14ac:dyDescent="0.25">
      <c r="A53" s="302"/>
      <c r="B53" s="263"/>
      <c r="C53" s="257"/>
      <c r="D53" s="141">
        <f>'12 anys'!G96</f>
        <v>4.4000000000000004</v>
      </c>
      <c r="E53" s="141">
        <f>'12 anys'!I96</f>
        <v>4</v>
      </c>
      <c r="F53" s="142">
        <f>'12 anys'!J96</f>
        <v>4.2</v>
      </c>
      <c r="G53" s="141">
        <f>'12 anys'!L96</f>
        <v>5</v>
      </c>
      <c r="H53" s="141">
        <f>'12 anys'!Q96</f>
        <v>5</v>
      </c>
      <c r="I53" s="142">
        <f>'12 anys'!R96</f>
        <v>5</v>
      </c>
      <c r="J53" s="109">
        <f>'12 anys'!V96</f>
        <v>5.55</v>
      </c>
      <c r="L53" s="282"/>
      <c r="M53" s="274" t="s">
        <v>83</v>
      </c>
      <c r="N53" s="153" t="s">
        <v>86</v>
      </c>
    </row>
    <row r="54" spans="1:19" ht="15.75" thickBot="1" x14ac:dyDescent="0.3">
      <c r="A54" s="302"/>
      <c r="B54" s="263"/>
      <c r="C54" s="258"/>
      <c r="D54" s="148">
        <f>'12 anys'!G97</f>
        <v>6.8</v>
      </c>
      <c r="E54" s="148">
        <f>'12 anys'!I97</f>
        <v>7</v>
      </c>
      <c r="F54" s="134">
        <f>'12 anys'!J97</f>
        <v>6.9</v>
      </c>
      <c r="G54" s="148">
        <f>'12 anys'!L97</f>
        <v>7</v>
      </c>
      <c r="H54" s="148">
        <f>'12 anys'!Q97</f>
        <v>8.25</v>
      </c>
      <c r="I54" s="134">
        <f>'12 anys'!R97</f>
        <v>7.625</v>
      </c>
      <c r="J54" s="111">
        <f>'12 anys'!V97</f>
        <v>8.1312499999999996</v>
      </c>
      <c r="L54" s="283"/>
      <c r="M54" s="275"/>
      <c r="N54" s="154" t="s">
        <v>87</v>
      </c>
    </row>
    <row r="55" spans="1:19" x14ac:dyDescent="0.25">
      <c r="A55" s="302"/>
      <c r="B55" s="263"/>
      <c r="C55" s="259" t="s">
        <v>87</v>
      </c>
      <c r="D55" s="141">
        <f>'12 anys'!G3</f>
        <v>8.1999999999999993</v>
      </c>
      <c r="E55" s="141">
        <f>'12 anys'!I3</f>
        <v>7</v>
      </c>
      <c r="F55" s="142">
        <f>'12 anys'!J3</f>
        <v>7.6</v>
      </c>
      <c r="G55" s="141">
        <f>'12 anys'!L3</f>
        <v>9</v>
      </c>
      <c r="H55" s="141">
        <f>'12 anys'!Q3</f>
        <v>7.75</v>
      </c>
      <c r="I55" s="142">
        <f>'12 anys'!R3</f>
        <v>8.375</v>
      </c>
      <c r="J55" s="109">
        <f>'12 anys'!V3</f>
        <v>7.7437500000000004</v>
      </c>
      <c r="L55" s="281" t="s">
        <v>5</v>
      </c>
      <c r="M55" s="279" t="s">
        <v>82</v>
      </c>
      <c r="N55" s="151" t="s">
        <v>86</v>
      </c>
    </row>
    <row r="56" spans="1:19" x14ac:dyDescent="0.25">
      <c r="A56" s="302"/>
      <c r="B56" s="263"/>
      <c r="C56" s="260"/>
      <c r="D56" s="141">
        <f>'12 anys'!G4</f>
        <v>6</v>
      </c>
      <c r="E56" s="141">
        <f>'12 anys'!I4</f>
        <v>6</v>
      </c>
      <c r="F56" s="142">
        <f>'12 anys'!J4</f>
        <v>6</v>
      </c>
      <c r="G56" s="141">
        <f>'12 anys'!L4</f>
        <v>5</v>
      </c>
      <c r="H56" s="141">
        <f>'12 anys'!Q4</f>
        <v>6.75</v>
      </c>
      <c r="I56" s="142">
        <f>'12 anys'!R4</f>
        <v>5.875</v>
      </c>
      <c r="J56" s="109">
        <f>'12 anys'!V4</f>
        <v>6.21875</v>
      </c>
      <c r="L56" s="282"/>
      <c r="M56" s="280"/>
      <c r="N56" s="152" t="s">
        <v>87</v>
      </c>
    </row>
    <row r="57" spans="1:19" x14ac:dyDescent="0.25">
      <c r="A57" s="302"/>
      <c r="B57" s="263"/>
      <c r="C57" s="260"/>
      <c r="D57" s="141">
        <f>'12 anys'!G6</f>
        <v>6.8</v>
      </c>
      <c r="E57" s="141">
        <f>'12 anys'!I6</f>
        <v>7</v>
      </c>
      <c r="F57" s="142">
        <f>'12 anys'!J6</f>
        <v>6.9</v>
      </c>
      <c r="G57" s="141">
        <f>'12 anys'!L6</f>
        <v>6</v>
      </c>
      <c r="H57" s="141">
        <f>'12 anys'!Q6</f>
        <v>7</v>
      </c>
      <c r="I57" s="142">
        <f>'12 anys'!R6</f>
        <v>6.5</v>
      </c>
      <c r="J57" s="109">
        <f>'12 anys'!V6</f>
        <v>7.35</v>
      </c>
      <c r="L57" s="282"/>
      <c r="M57" s="274" t="s">
        <v>83</v>
      </c>
      <c r="N57" s="153" t="s">
        <v>86</v>
      </c>
    </row>
    <row r="58" spans="1:19" ht="15.75" thickBot="1" x14ac:dyDescent="0.3">
      <c r="A58" s="302"/>
      <c r="B58" s="263"/>
      <c r="C58" s="260"/>
      <c r="D58" s="141">
        <f>'12 anys'!G13</f>
        <v>7.2</v>
      </c>
      <c r="E58" s="141">
        <f>'12 anys'!I13</f>
        <v>7</v>
      </c>
      <c r="F58" s="142">
        <f>'12 anys'!J13</f>
        <v>7.1</v>
      </c>
      <c r="G58" s="141">
        <f>'12 anys'!L13</f>
        <v>6</v>
      </c>
      <c r="H58" s="141">
        <f>'12 anys'!Q13</f>
        <v>7.5</v>
      </c>
      <c r="I58" s="142">
        <f>'12 anys'!R13</f>
        <v>6.75</v>
      </c>
      <c r="J58" s="109">
        <f>'12 anys'!V13</f>
        <v>7.2125000000000004</v>
      </c>
      <c r="L58" s="283"/>
      <c r="M58" s="275"/>
      <c r="N58" s="154" t="s">
        <v>87</v>
      </c>
    </row>
    <row r="59" spans="1:19" x14ac:dyDescent="0.25">
      <c r="A59" s="302"/>
      <c r="B59" s="263"/>
      <c r="C59" s="260"/>
      <c r="D59" s="141">
        <f>'12 anys'!G14</f>
        <v>5.2</v>
      </c>
      <c r="E59" s="141">
        <f>'12 anys'!I14</f>
        <v>5</v>
      </c>
      <c r="F59" s="142">
        <f>'12 anys'!J14</f>
        <v>5.0999999999999996</v>
      </c>
      <c r="G59" s="141">
        <f>'12 anys'!L14</f>
        <v>4</v>
      </c>
      <c r="H59" s="141">
        <f>'12 anys'!Q14</f>
        <v>5</v>
      </c>
      <c r="I59" s="142">
        <f>'12 anys'!R14</f>
        <v>4.5</v>
      </c>
      <c r="J59" s="109">
        <f>'12 anys'!V14</f>
        <v>5.15</v>
      </c>
      <c r="L59" s="276" t="s">
        <v>94</v>
      </c>
      <c r="M59" s="279" t="s">
        <v>82</v>
      </c>
      <c r="N59" s="151" t="s">
        <v>86</v>
      </c>
    </row>
    <row r="60" spans="1:19" x14ac:dyDescent="0.25">
      <c r="A60" s="302"/>
      <c r="B60" s="263"/>
      <c r="C60" s="260"/>
      <c r="D60" s="141">
        <f>'12 anys'!G18</f>
        <v>7</v>
      </c>
      <c r="E60" s="141">
        <f>'12 anys'!I18</f>
        <v>7</v>
      </c>
      <c r="F60" s="142">
        <f>'12 anys'!J18</f>
        <v>7</v>
      </c>
      <c r="G60" s="141">
        <f>'12 anys'!L18</f>
        <v>6</v>
      </c>
      <c r="H60" s="141">
        <f>'12 anys'!Q18</f>
        <v>7.75</v>
      </c>
      <c r="I60" s="142">
        <f>'12 anys'!R18</f>
        <v>6.875</v>
      </c>
      <c r="J60" s="109">
        <f>'12 anys'!V18</f>
        <v>6.96875</v>
      </c>
      <c r="L60" s="277"/>
      <c r="M60" s="280"/>
      <c r="N60" s="152" t="s">
        <v>87</v>
      </c>
    </row>
    <row r="61" spans="1:19" x14ac:dyDescent="0.25">
      <c r="A61" s="302"/>
      <c r="B61" s="263"/>
      <c r="C61" s="260"/>
      <c r="D61" s="141">
        <f>'12 anys'!G19</f>
        <v>4.4000000000000004</v>
      </c>
      <c r="E61" s="141">
        <f>'12 anys'!I19</f>
        <v>5</v>
      </c>
      <c r="F61" s="142">
        <f>'12 anys'!J19</f>
        <v>4.7</v>
      </c>
      <c r="G61" s="141">
        <f>'12 anys'!L19</f>
        <v>3</v>
      </c>
      <c r="H61" s="141">
        <f>'12 anys'!Q19</f>
        <v>5.25</v>
      </c>
      <c r="I61" s="142">
        <f>'12 anys'!R19</f>
        <v>4.125</v>
      </c>
      <c r="J61" s="109">
        <f>'12 anys'!V19</f>
        <v>5.4562499999999998</v>
      </c>
      <c r="L61" s="277"/>
      <c r="M61" s="274" t="s">
        <v>83</v>
      </c>
      <c r="N61" s="153" t="s">
        <v>86</v>
      </c>
    </row>
    <row r="62" spans="1:19" ht="15.75" thickBot="1" x14ac:dyDescent="0.3">
      <c r="A62" s="302"/>
      <c r="B62" s="263"/>
      <c r="C62" s="260"/>
      <c r="D62" s="141">
        <f>'12 anys'!G20</f>
        <v>8.6</v>
      </c>
      <c r="E62" s="141">
        <f>'12 anys'!I20</f>
        <v>9</v>
      </c>
      <c r="F62" s="142">
        <f>'12 anys'!J20</f>
        <v>8.8000000000000007</v>
      </c>
      <c r="G62" s="141">
        <f>'12 anys'!L20</f>
        <v>6</v>
      </c>
      <c r="H62" s="141">
        <f>'12 anys'!Q20</f>
        <v>7.75</v>
      </c>
      <c r="I62" s="142">
        <f>'12 anys'!R20</f>
        <v>6.875</v>
      </c>
      <c r="J62" s="109">
        <f>'12 anys'!V20</f>
        <v>7.4187500000000002</v>
      </c>
      <c r="L62" s="278"/>
      <c r="M62" s="275"/>
      <c r="N62" s="154" t="s">
        <v>87</v>
      </c>
    </row>
    <row r="63" spans="1:19" x14ac:dyDescent="0.25">
      <c r="A63" s="302"/>
      <c r="B63" s="263"/>
      <c r="C63" s="260"/>
      <c r="D63" s="141">
        <f>'12 anys'!G24</f>
        <v>7.2</v>
      </c>
      <c r="E63" s="141">
        <f>'12 anys'!I24</f>
        <v>7</v>
      </c>
      <c r="F63" s="142">
        <f>'12 anys'!J24</f>
        <v>7.1</v>
      </c>
      <c r="G63" s="141">
        <f>'12 anys'!L24</f>
        <v>7</v>
      </c>
      <c r="H63" s="141">
        <f>'12 anys'!Q24</f>
        <v>7</v>
      </c>
      <c r="I63" s="142">
        <f>'12 anys'!R24</f>
        <v>7</v>
      </c>
      <c r="J63" s="109">
        <f>'12 anys'!V24</f>
        <v>7.5250000000000004</v>
      </c>
      <c r="L63" s="281" t="s">
        <v>97</v>
      </c>
      <c r="M63" s="279" t="s">
        <v>82</v>
      </c>
      <c r="N63" s="151" t="s">
        <v>86</v>
      </c>
    </row>
    <row r="64" spans="1:19" x14ac:dyDescent="0.25">
      <c r="A64" s="302"/>
      <c r="B64" s="263"/>
      <c r="C64" s="260"/>
      <c r="D64" s="141">
        <f>'12 anys'!G28</f>
        <v>7</v>
      </c>
      <c r="E64" s="141">
        <f>'12 anys'!I28</f>
        <v>6</v>
      </c>
      <c r="F64" s="142">
        <f>'12 anys'!J28</f>
        <v>6.5</v>
      </c>
      <c r="G64" s="141">
        <f>'12 anys'!L28</f>
        <v>6</v>
      </c>
      <c r="H64" s="141">
        <f>'12 anys'!Q28</f>
        <v>7.5</v>
      </c>
      <c r="I64" s="142">
        <f>'12 anys'!R28</f>
        <v>6.75</v>
      </c>
      <c r="J64" s="109">
        <f>'12 anys'!V28</f>
        <v>7.0625</v>
      </c>
      <c r="L64" s="282"/>
      <c r="M64" s="280"/>
      <c r="N64" s="152" t="s">
        <v>87</v>
      </c>
    </row>
    <row r="65" spans="1:18" s="140" customFormat="1" x14ac:dyDescent="0.25">
      <c r="A65" s="302"/>
      <c r="B65" s="263"/>
      <c r="C65" s="260"/>
      <c r="D65" s="141">
        <f>'12 anys'!G30</f>
        <v>5.4</v>
      </c>
      <c r="E65" s="141">
        <f>'12 anys'!I30</f>
        <v>5</v>
      </c>
      <c r="F65" s="142">
        <f>'12 anys'!J30</f>
        <v>5.2</v>
      </c>
      <c r="G65" s="141">
        <f>'12 anys'!L30</f>
        <v>5</v>
      </c>
      <c r="H65" s="141">
        <f>'12 anys'!Q30</f>
        <v>6</v>
      </c>
      <c r="I65" s="142">
        <f>'12 anys'!R30</f>
        <v>5.5</v>
      </c>
      <c r="J65" s="109">
        <f>'12 anys'!V30</f>
        <v>5.6749999999999998</v>
      </c>
      <c r="K65" s="139"/>
      <c r="L65" s="282"/>
      <c r="M65" s="274" t="s">
        <v>83</v>
      </c>
      <c r="N65" s="153" t="s">
        <v>86</v>
      </c>
      <c r="O65" s="139"/>
      <c r="P65" s="150"/>
      <c r="Q65" s="139"/>
      <c r="R65" s="139"/>
    </row>
    <row r="66" spans="1:18" s="140" customFormat="1" ht="15.75" thickBot="1" x14ac:dyDescent="0.3">
      <c r="A66" s="302"/>
      <c r="B66" s="263"/>
      <c r="C66" s="260"/>
      <c r="D66" s="141">
        <f>'12 anys'!G36</f>
        <v>6</v>
      </c>
      <c r="E66" s="141">
        <f>'12 anys'!I36</f>
        <v>6</v>
      </c>
      <c r="F66" s="142">
        <f>'12 anys'!J36</f>
        <v>6</v>
      </c>
      <c r="G66" s="141">
        <f>'12 anys'!L36</f>
        <v>5</v>
      </c>
      <c r="H66" s="141">
        <f>'12 anys'!Q36</f>
        <v>6.25</v>
      </c>
      <c r="I66" s="142">
        <f>'12 anys'!R36</f>
        <v>5.625</v>
      </c>
      <c r="J66" s="109">
        <f>'12 anys'!V36</f>
        <v>7.15625</v>
      </c>
      <c r="K66" s="139"/>
      <c r="L66" s="283"/>
      <c r="M66" s="275"/>
      <c r="N66" s="154" t="s">
        <v>87</v>
      </c>
      <c r="O66" s="139"/>
    </row>
    <row r="67" spans="1:18" s="140" customFormat="1" x14ac:dyDescent="0.25">
      <c r="A67" s="302"/>
      <c r="B67" s="263"/>
      <c r="C67" s="260"/>
      <c r="D67" s="141">
        <f>'12 anys'!G38</f>
        <v>5</v>
      </c>
      <c r="E67" s="141">
        <f>'12 anys'!I38</f>
        <v>5</v>
      </c>
      <c r="F67" s="142">
        <f>'12 anys'!J38</f>
        <v>5</v>
      </c>
      <c r="G67" s="141">
        <f>'12 anys'!L38</f>
        <v>4</v>
      </c>
      <c r="H67" s="141">
        <f>'12 anys'!Q38</f>
        <v>4.25</v>
      </c>
      <c r="I67" s="142">
        <f>'12 anys'!R38</f>
        <v>4.125</v>
      </c>
      <c r="J67" s="109">
        <f>'12 anys'!V38</f>
        <v>4.78125</v>
      </c>
      <c r="K67" s="139"/>
      <c r="L67" s="281" t="s">
        <v>99</v>
      </c>
      <c r="M67" s="279" t="s">
        <v>82</v>
      </c>
      <c r="N67" s="151" t="s">
        <v>86</v>
      </c>
      <c r="O67" s="139"/>
    </row>
    <row r="68" spans="1:18" s="140" customFormat="1" x14ac:dyDescent="0.25">
      <c r="A68" s="302"/>
      <c r="B68" s="263"/>
      <c r="C68" s="260"/>
      <c r="D68" s="141">
        <f>'12 anys'!G40</f>
        <v>7.2</v>
      </c>
      <c r="E68" s="141">
        <f>'12 anys'!I40</f>
        <v>6</v>
      </c>
      <c r="F68" s="142">
        <f>'12 anys'!J40</f>
        <v>6.6</v>
      </c>
      <c r="G68" s="141">
        <f>'12 anys'!L40</f>
        <v>5</v>
      </c>
      <c r="H68" s="141">
        <f>'12 anys'!Q40</f>
        <v>6.25</v>
      </c>
      <c r="I68" s="142">
        <f>'12 anys'!R40</f>
        <v>5.625</v>
      </c>
      <c r="J68" s="109">
        <f>'12 anys'!V40</f>
        <v>6.3062500000000004</v>
      </c>
      <c r="K68" s="139"/>
      <c r="L68" s="282"/>
      <c r="M68" s="280"/>
      <c r="N68" s="152" t="s">
        <v>87</v>
      </c>
      <c r="O68" s="139"/>
    </row>
    <row r="69" spans="1:18" s="140" customFormat="1" x14ac:dyDescent="0.25">
      <c r="A69" s="302"/>
      <c r="B69" s="263"/>
      <c r="C69" s="260"/>
      <c r="D69" s="141">
        <f>'12 anys'!G42</f>
        <v>8</v>
      </c>
      <c r="E69" s="141">
        <f>'12 anys'!I42</f>
        <v>9</v>
      </c>
      <c r="F69" s="142">
        <f>'12 anys'!J42</f>
        <v>8.5</v>
      </c>
      <c r="G69" s="141">
        <f>'12 anys'!L42</f>
        <v>8</v>
      </c>
      <c r="H69" s="141">
        <f>'12 anys'!Q42</f>
        <v>8.5</v>
      </c>
      <c r="I69" s="142">
        <f>'12 anys'!R42</f>
        <v>8.25</v>
      </c>
      <c r="J69" s="109">
        <f>'12 anys'!V42</f>
        <v>8.6875</v>
      </c>
      <c r="K69" s="139"/>
      <c r="L69" s="282"/>
      <c r="M69" s="274" t="s">
        <v>83</v>
      </c>
      <c r="N69" s="153" t="s">
        <v>86</v>
      </c>
      <c r="O69" s="139"/>
    </row>
    <row r="70" spans="1:18" s="140" customFormat="1" ht="15.75" thickBot="1" x14ac:dyDescent="0.3">
      <c r="A70" s="302"/>
      <c r="B70" s="263"/>
      <c r="C70" s="260"/>
      <c r="D70" s="141">
        <f>'12 anys'!G43</f>
        <v>5.2</v>
      </c>
      <c r="E70" s="141">
        <f>'12 anys'!I43</f>
        <v>6</v>
      </c>
      <c r="F70" s="142">
        <f>'12 anys'!J43</f>
        <v>5.6</v>
      </c>
      <c r="G70" s="141">
        <f>'12 anys'!L43</f>
        <v>5</v>
      </c>
      <c r="H70" s="141">
        <f>'12 anys'!Q43</f>
        <v>5</v>
      </c>
      <c r="I70" s="142">
        <f>'12 anys'!R43</f>
        <v>5</v>
      </c>
      <c r="J70" s="109">
        <f>'12 anys'!V43</f>
        <v>6.4</v>
      </c>
      <c r="K70" s="139"/>
      <c r="L70" s="283"/>
      <c r="M70" s="275"/>
      <c r="N70" s="154" t="s">
        <v>87</v>
      </c>
      <c r="O70" s="139"/>
      <c r="P70" s="150"/>
      <c r="Q70" s="139"/>
      <c r="R70" s="139"/>
    </row>
    <row r="71" spans="1:18" s="140" customFormat="1" x14ac:dyDescent="0.25">
      <c r="A71" s="302"/>
      <c r="B71" s="263"/>
      <c r="C71" s="260"/>
      <c r="D71" s="141">
        <f>'12 anys'!G45</f>
        <v>7</v>
      </c>
      <c r="E71" s="141">
        <f>'12 anys'!I45</f>
        <v>6</v>
      </c>
      <c r="F71" s="142">
        <f>'12 anys'!J45</f>
        <v>6.5</v>
      </c>
      <c r="G71" s="141">
        <f>'12 anys'!L45</f>
        <v>7</v>
      </c>
      <c r="H71" s="141">
        <f>'12 anys'!Q45</f>
        <v>6.5</v>
      </c>
      <c r="I71" s="142">
        <f>'12 anys'!R45</f>
        <v>6.75</v>
      </c>
      <c r="J71" s="109">
        <f>'12 anys'!V45</f>
        <v>8.0625</v>
      </c>
      <c r="K71" s="139"/>
      <c r="L71" s="276" t="s">
        <v>93</v>
      </c>
      <c r="M71" s="279" t="s">
        <v>82</v>
      </c>
      <c r="N71" s="151" t="s">
        <v>86</v>
      </c>
      <c r="O71" s="139"/>
      <c r="P71" s="150"/>
      <c r="Q71" s="139"/>
      <c r="R71" s="139"/>
    </row>
    <row r="72" spans="1:18" s="140" customFormat="1" x14ac:dyDescent="0.25">
      <c r="A72" s="302"/>
      <c r="B72" s="263"/>
      <c r="C72" s="260"/>
      <c r="D72" s="141">
        <f>'12 anys'!G46</f>
        <v>8.8000000000000007</v>
      </c>
      <c r="E72" s="141">
        <f>'12 anys'!I46</f>
        <v>9</v>
      </c>
      <c r="F72" s="142">
        <f>'12 anys'!J46</f>
        <v>8.9</v>
      </c>
      <c r="G72" s="141">
        <f>'12 anys'!L46</f>
        <v>9</v>
      </c>
      <c r="H72" s="141">
        <f>'12 anys'!Q46</f>
        <v>8.5</v>
      </c>
      <c r="I72" s="142">
        <f>'12 anys'!R46</f>
        <v>8.75</v>
      </c>
      <c r="J72" s="109">
        <f>'12 anys'!V46</f>
        <v>9.1624999999999996</v>
      </c>
      <c r="K72" s="139"/>
      <c r="L72" s="277"/>
      <c r="M72" s="280"/>
      <c r="N72" s="152" t="s">
        <v>87</v>
      </c>
      <c r="O72" s="139"/>
      <c r="P72" s="150"/>
      <c r="Q72" s="139"/>
      <c r="R72" s="139"/>
    </row>
    <row r="73" spans="1:18" s="140" customFormat="1" x14ac:dyDescent="0.25">
      <c r="A73" s="302"/>
      <c r="B73" s="263"/>
      <c r="C73" s="260"/>
      <c r="D73" s="141">
        <f>'12 anys'!G47</f>
        <v>5.2</v>
      </c>
      <c r="E73" s="141">
        <f>'12 anys'!I47</f>
        <v>5</v>
      </c>
      <c r="F73" s="142">
        <f>'12 anys'!J47</f>
        <v>5.0999999999999996</v>
      </c>
      <c r="G73" s="141">
        <f>'12 anys'!L47</f>
        <v>5</v>
      </c>
      <c r="H73" s="141">
        <f>'12 anys'!Q47</f>
        <v>5</v>
      </c>
      <c r="I73" s="142">
        <f>'12 anys'!R47</f>
        <v>5</v>
      </c>
      <c r="J73" s="109">
        <f>'12 anys'!V47</f>
        <v>6.5250000000000004</v>
      </c>
      <c r="K73" s="139"/>
      <c r="L73" s="277"/>
      <c r="M73" s="274" t="s">
        <v>83</v>
      </c>
      <c r="N73" s="153" t="s">
        <v>86</v>
      </c>
      <c r="O73" s="139"/>
      <c r="P73" s="150"/>
      <c r="Q73" s="139"/>
      <c r="R73" s="139"/>
    </row>
    <row r="74" spans="1:18" s="140" customFormat="1" ht="15.75" thickBot="1" x14ac:dyDescent="0.3">
      <c r="A74" s="302"/>
      <c r="B74" s="263"/>
      <c r="C74" s="260"/>
      <c r="D74" s="141">
        <f>'12 anys'!G48</f>
        <v>4.5999999999999996</v>
      </c>
      <c r="E74" s="141">
        <f>'12 anys'!I48</f>
        <v>5</v>
      </c>
      <c r="F74" s="142">
        <f>'12 anys'!J48</f>
        <v>4.8</v>
      </c>
      <c r="G74" s="141">
        <f>'12 anys'!L48</f>
        <v>5</v>
      </c>
      <c r="H74" s="141">
        <f>'12 anys'!Q48</f>
        <v>4.75</v>
      </c>
      <c r="I74" s="142">
        <f>'12 anys'!R48</f>
        <v>4.875</v>
      </c>
      <c r="J74" s="109">
        <f>'12 anys'!V48</f>
        <v>5.4187500000000002</v>
      </c>
      <c r="K74" s="139"/>
      <c r="L74" s="278"/>
      <c r="M74" s="275"/>
      <c r="N74" s="154" t="s">
        <v>87</v>
      </c>
      <c r="O74" s="139"/>
      <c r="P74" s="150"/>
      <c r="Q74" s="139"/>
      <c r="R74" s="139"/>
    </row>
    <row r="75" spans="1:18" s="140" customFormat="1" x14ac:dyDescent="0.25">
      <c r="A75" s="302"/>
      <c r="B75" s="263"/>
      <c r="C75" s="260"/>
      <c r="D75" s="141">
        <f>'12 anys'!G51</f>
        <v>6.4</v>
      </c>
      <c r="E75" s="141">
        <f>'12 anys'!I51</f>
        <v>6</v>
      </c>
      <c r="F75" s="142">
        <f>'12 anys'!J51</f>
        <v>6.2</v>
      </c>
      <c r="G75" s="141">
        <f>'12 anys'!L51</f>
        <v>6</v>
      </c>
      <c r="H75" s="141">
        <f>'12 anys'!Q51</f>
        <v>6.25</v>
      </c>
      <c r="I75" s="142">
        <f>'12 anys'!R51</f>
        <v>6.125</v>
      </c>
      <c r="J75" s="109">
        <f>'12 anys'!V51</f>
        <v>7.5812499999999998</v>
      </c>
      <c r="K75" s="139"/>
      <c r="L75" s="276" t="s">
        <v>42</v>
      </c>
      <c r="M75" s="279" t="s">
        <v>82</v>
      </c>
      <c r="N75" s="151" t="s">
        <v>86</v>
      </c>
      <c r="O75" s="139"/>
      <c r="P75" s="150"/>
      <c r="Q75" s="139"/>
      <c r="R75" s="139"/>
    </row>
    <row r="76" spans="1:18" s="140" customFormat="1" x14ac:dyDescent="0.25">
      <c r="A76" s="302"/>
      <c r="B76" s="263"/>
      <c r="C76" s="260"/>
      <c r="D76" s="141">
        <f>'12 anys'!G53</f>
        <v>8</v>
      </c>
      <c r="E76" s="141">
        <f>'12 anys'!I53</f>
        <v>9</v>
      </c>
      <c r="F76" s="142">
        <f>'12 anys'!J53</f>
        <v>8.5</v>
      </c>
      <c r="G76" s="141">
        <f>'12 anys'!L53</f>
        <v>8</v>
      </c>
      <c r="H76" s="141">
        <f>'12 anys'!Q53</f>
        <v>8.25</v>
      </c>
      <c r="I76" s="142">
        <f>'12 anys'!R53</f>
        <v>8.125</v>
      </c>
      <c r="J76" s="109">
        <f>'12 anys'!V53</f>
        <v>8.65625</v>
      </c>
      <c r="K76" s="139"/>
      <c r="L76" s="277"/>
      <c r="M76" s="280"/>
      <c r="N76" s="152" t="s">
        <v>87</v>
      </c>
      <c r="O76" s="139"/>
      <c r="P76" s="150"/>
      <c r="Q76" s="139"/>
      <c r="R76" s="139"/>
    </row>
    <row r="77" spans="1:18" s="140" customFormat="1" x14ac:dyDescent="0.25">
      <c r="A77" s="302"/>
      <c r="B77" s="263"/>
      <c r="C77" s="260"/>
      <c r="D77" s="141">
        <f>'12 anys'!G54</f>
        <v>8.6</v>
      </c>
      <c r="E77" s="141">
        <f>'12 anys'!I54</f>
        <v>7</v>
      </c>
      <c r="F77" s="142">
        <f>'12 anys'!J54</f>
        <v>7.8</v>
      </c>
      <c r="G77" s="141">
        <f>'12 anys'!L54</f>
        <v>7</v>
      </c>
      <c r="H77" s="141">
        <f>'12 anys'!Q54</f>
        <v>8.75</v>
      </c>
      <c r="I77" s="142">
        <f>'12 anys'!R54</f>
        <v>7.875</v>
      </c>
      <c r="J77" s="109">
        <f>'12 anys'!V54</f>
        <v>7.9187500000000002</v>
      </c>
      <c r="K77" s="139"/>
      <c r="L77" s="277"/>
      <c r="M77" s="274" t="s">
        <v>83</v>
      </c>
      <c r="N77" s="153" t="s">
        <v>86</v>
      </c>
      <c r="O77" s="139"/>
      <c r="P77" s="150"/>
      <c r="Q77" s="139"/>
      <c r="R77" s="139"/>
    </row>
    <row r="78" spans="1:18" s="140" customFormat="1" ht="15.75" thickBot="1" x14ac:dyDescent="0.3">
      <c r="A78" s="302"/>
      <c r="B78" s="263"/>
      <c r="C78" s="260"/>
      <c r="D78" s="141">
        <f>'12 anys'!G57</f>
        <v>4.2</v>
      </c>
      <c r="E78" s="141">
        <f>'12 anys'!I57</f>
        <v>4</v>
      </c>
      <c r="F78" s="142">
        <f>'12 anys'!J57</f>
        <v>4.0999999999999996</v>
      </c>
      <c r="G78" s="141">
        <f>'12 anys'!L57</f>
        <v>3</v>
      </c>
      <c r="H78" s="141">
        <f>'12 anys'!Q57</f>
        <v>3.5</v>
      </c>
      <c r="I78" s="142">
        <f>'12 anys'!R57</f>
        <v>3.25</v>
      </c>
      <c r="J78" s="109">
        <f>'12 anys'!V57</f>
        <v>5.0875000000000004</v>
      </c>
      <c r="K78" s="139"/>
      <c r="L78" s="278"/>
      <c r="M78" s="275"/>
      <c r="N78" s="154" t="s">
        <v>87</v>
      </c>
      <c r="O78" s="139"/>
      <c r="P78" s="150"/>
      <c r="Q78" s="139"/>
      <c r="R78" s="139"/>
    </row>
    <row r="79" spans="1:18" s="140" customFormat="1" x14ac:dyDescent="0.25">
      <c r="A79" s="302"/>
      <c r="B79" s="263"/>
      <c r="C79" s="260"/>
      <c r="D79" s="141">
        <f>'12 anys'!G59</f>
        <v>5.2</v>
      </c>
      <c r="E79" s="141">
        <f>'12 anys'!I59</f>
        <v>5</v>
      </c>
      <c r="F79" s="142">
        <f>'12 anys'!J59</f>
        <v>5.0999999999999996</v>
      </c>
      <c r="G79" s="141">
        <f>'12 anys'!L59</f>
        <v>3</v>
      </c>
      <c r="H79" s="141">
        <f>'12 anys'!Q59</f>
        <v>3</v>
      </c>
      <c r="I79" s="142">
        <f>'12 anys'!R59</f>
        <v>3</v>
      </c>
      <c r="J79" s="109">
        <f>'12 anys'!V59</f>
        <v>4.5250000000000004</v>
      </c>
      <c r="K79" s="139"/>
      <c r="L79" s="139"/>
      <c r="M79" s="150"/>
      <c r="N79" s="139"/>
      <c r="O79" s="139"/>
      <c r="P79" s="150"/>
      <c r="Q79" s="139"/>
      <c r="R79" s="139"/>
    </row>
    <row r="80" spans="1:18" s="140" customFormat="1" x14ac:dyDescent="0.25">
      <c r="A80" s="302"/>
      <c r="B80" s="263"/>
      <c r="C80" s="260"/>
      <c r="D80" s="141">
        <f>'12 anys'!G60</f>
        <v>8.4</v>
      </c>
      <c r="E80" s="141">
        <f>'12 anys'!I60</f>
        <v>9</v>
      </c>
      <c r="F80" s="142">
        <f>'12 anys'!J60</f>
        <v>8.6999999999999993</v>
      </c>
      <c r="G80" s="141">
        <f>'12 anys'!L60</f>
        <v>9</v>
      </c>
      <c r="H80" s="141">
        <f>'12 anys'!Q60</f>
        <v>8.75</v>
      </c>
      <c r="I80" s="142">
        <f>'12 anys'!R60</f>
        <v>8.875</v>
      </c>
      <c r="J80" s="109">
        <f>'12 anys'!V60</f>
        <v>8.8937500000000007</v>
      </c>
      <c r="K80" s="139"/>
      <c r="L80" s="139"/>
      <c r="M80" s="150"/>
      <c r="N80" s="139"/>
      <c r="O80" s="139"/>
      <c r="P80" s="150"/>
      <c r="Q80" s="139"/>
      <c r="R80" s="139"/>
    </row>
    <row r="81" spans="1:10" s="140" customFormat="1" x14ac:dyDescent="0.25">
      <c r="A81" s="302"/>
      <c r="B81" s="263"/>
      <c r="C81" s="260"/>
      <c r="D81" s="141">
        <f>'12 anys'!G61</f>
        <v>6.6</v>
      </c>
      <c r="E81" s="141">
        <f>'12 anys'!I61</f>
        <v>7</v>
      </c>
      <c r="F81" s="142">
        <f>'12 anys'!J61</f>
        <v>6.8</v>
      </c>
      <c r="G81" s="141">
        <f>'12 anys'!L61</f>
        <v>6</v>
      </c>
      <c r="H81" s="141">
        <f>'12 anys'!Q61</f>
        <v>6.5</v>
      </c>
      <c r="I81" s="142">
        <f>'12 anys'!R61</f>
        <v>6.25</v>
      </c>
      <c r="J81" s="109">
        <f>'12 anys'!V61</f>
        <v>7.5125000000000002</v>
      </c>
    </row>
    <row r="82" spans="1:10" s="140" customFormat="1" x14ac:dyDescent="0.25">
      <c r="A82" s="302"/>
      <c r="B82" s="263"/>
      <c r="C82" s="260"/>
      <c r="D82" s="141">
        <f>'12 anys'!G63</f>
        <v>5.6</v>
      </c>
      <c r="E82" s="141">
        <f>'12 anys'!I63</f>
        <v>5</v>
      </c>
      <c r="F82" s="142">
        <f>'12 anys'!J63</f>
        <v>5.3</v>
      </c>
      <c r="G82" s="141">
        <f>'12 anys'!L63</f>
        <v>5</v>
      </c>
      <c r="H82" s="141">
        <f>'12 anys'!Q63</f>
        <v>5.5</v>
      </c>
      <c r="I82" s="142">
        <f>'12 anys'!R63</f>
        <v>5.25</v>
      </c>
      <c r="J82" s="109">
        <f>'12 anys'!V63</f>
        <v>6.8875000000000002</v>
      </c>
    </row>
    <row r="83" spans="1:10" s="140" customFormat="1" x14ac:dyDescent="0.25">
      <c r="A83" s="302"/>
      <c r="B83" s="263"/>
      <c r="C83" s="260"/>
      <c r="D83" s="141">
        <f>'12 anys'!G64</f>
        <v>7</v>
      </c>
      <c r="E83" s="141">
        <f>'12 anys'!I64</f>
        <v>7</v>
      </c>
      <c r="F83" s="142">
        <f>'12 anys'!J64</f>
        <v>7</v>
      </c>
      <c r="G83" s="141">
        <f>'12 anys'!L64</f>
        <v>8</v>
      </c>
      <c r="H83" s="141">
        <f>'12 anys'!Q64</f>
        <v>7</v>
      </c>
      <c r="I83" s="142">
        <f>'12 anys'!R64</f>
        <v>7.5</v>
      </c>
      <c r="J83" s="109">
        <f>'12 anys'!V64</f>
        <v>7.875</v>
      </c>
    </row>
    <row r="84" spans="1:10" s="140" customFormat="1" x14ac:dyDescent="0.25">
      <c r="A84" s="302"/>
      <c r="B84" s="263"/>
      <c r="C84" s="260"/>
      <c r="D84" s="141">
        <f>'12 anys'!G67</f>
        <v>5</v>
      </c>
      <c r="E84" s="141">
        <f>'12 anys'!I67</f>
        <v>6</v>
      </c>
      <c r="F84" s="142">
        <f>'12 anys'!J67</f>
        <v>5.5</v>
      </c>
      <c r="G84" s="141">
        <f>'12 anys'!L67</f>
        <v>4</v>
      </c>
      <c r="H84" s="141">
        <f>'12 anys'!Q67</f>
        <v>5.25</v>
      </c>
      <c r="I84" s="142">
        <f>'12 anys'!R67</f>
        <v>4.625</v>
      </c>
      <c r="J84" s="109">
        <f>'12 anys'!V67</f>
        <v>6.03125</v>
      </c>
    </row>
    <row r="85" spans="1:10" s="140" customFormat="1" x14ac:dyDescent="0.25">
      <c r="A85" s="302"/>
      <c r="B85" s="263"/>
      <c r="C85" s="260"/>
      <c r="D85" s="141">
        <f>'12 anys'!G68</f>
        <v>7</v>
      </c>
      <c r="E85" s="141">
        <f>'12 anys'!I68</f>
        <v>7</v>
      </c>
      <c r="F85" s="142">
        <f>'12 anys'!J68</f>
        <v>7</v>
      </c>
      <c r="G85" s="141">
        <f>'12 anys'!L68</f>
        <v>6</v>
      </c>
      <c r="H85" s="141">
        <f>'12 anys'!Q68</f>
        <v>5.75</v>
      </c>
      <c r="I85" s="142">
        <f>'12 anys'!R68</f>
        <v>5.875</v>
      </c>
      <c r="J85" s="109">
        <f>'12 anys'!V68</f>
        <v>6.96875</v>
      </c>
    </row>
    <row r="86" spans="1:10" s="140" customFormat="1" x14ac:dyDescent="0.25">
      <c r="A86" s="302"/>
      <c r="B86" s="263"/>
      <c r="C86" s="260"/>
      <c r="D86" s="141">
        <f>'12 anys'!G71</f>
        <v>5</v>
      </c>
      <c r="E86" s="141">
        <f>'12 anys'!I71</f>
        <v>4</v>
      </c>
      <c r="F86" s="142">
        <f>'12 anys'!J71</f>
        <v>4.5</v>
      </c>
      <c r="G86" s="141">
        <f>'12 anys'!L71</f>
        <v>5</v>
      </c>
      <c r="H86" s="141">
        <f>'12 anys'!Q71</f>
        <v>5.5</v>
      </c>
      <c r="I86" s="142">
        <f>'12 anys'!R71</f>
        <v>5.25</v>
      </c>
      <c r="J86" s="109">
        <f>'12 anys'!V71</f>
        <v>4.9375</v>
      </c>
    </row>
    <row r="87" spans="1:10" s="140" customFormat="1" x14ac:dyDescent="0.25">
      <c r="A87" s="302"/>
      <c r="B87" s="263"/>
      <c r="C87" s="260"/>
      <c r="D87" s="141">
        <f>'12 anys'!G74</f>
        <v>2.75</v>
      </c>
      <c r="E87" s="141">
        <f>'12 anys'!I74</f>
        <v>1</v>
      </c>
      <c r="F87" s="142">
        <f>'12 anys'!J74</f>
        <v>1.875</v>
      </c>
      <c r="G87" s="141">
        <f>'12 anys'!L74</f>
        <v>3</v>
      </c>
      <c r="H87" s="141">
        <f>'12 anys'!Q74</f>
        <v>2</v>
      </c>
      <c r="I87" s="142">
        <f>'12 anys'!R74</f>
        <v>2.5</v>
      </c>
      <c r="J87" s="109">
        <f>'12 anys'!V74</f>
        <v>2.875</v>
      </c>
    </row>
    <row r="88" spans="1:10" s="140" customFormat="1" x14ac:dyDescent="0.25">
      <c r="A88" s="302"/>
      <c r="B88" s="263"/>
      <c r="C88" s="260"/>
      <c r="D88" s="141">
        <f>'12 anys'!G76</f>
        <v>8.8000000000000007</v>
      </c>
      <c r="E88" s="141">
        <f>'12 anys'!I76</f>
        <v>8</v>
      </c>
      <c r="F88" s="142">
        <f>'12 anys'!J76</f>
        <v>8.4</v>
      </c>
      <c r="G88" s="141">
        <f>'12 anys'!L76</f>
        <v>6</v>
      </c>
      <c r="H88" s="141">
        <f>'12 anys'!Q76</f>
        <v>9</v>
      </c>
      <c r="I88" s="142">
        <f>'12 anys'!R76</f>
        <v>7.5</v>
      </c>
      <c r="J88" s="109">
        <f>'12 anys'!V76</f>
        <v>8.4749999999999996</v>
      </c>
    </row>
    <row r="89" spans="1:10" s="140" customFormat="1" x14ac:dyDescent="0.25">
      <c r="A89" s="302"/>
      <c r="B89" s="263"/>
      <c r="C89" s="260"/>
      <c r="D89" s="141">
        <f>'12 anys'!G78</f>
        <v>4</v>
      </c>
      <c r="E89" s="141">
        <f>'12 anys'!I78</f>
        <v>4</v>
      </c>
      <c r="F89" s="142">
        <f>'12 anys'!J78</f>
        <v>4</v>
      </c>
      <c r="G89" s="141">
        <f>'12 anys'!L78</f>
        <v>5</v>
      </c>
      <c r="H89" s="141">
        <f>'12 anys'!Q78</f>
        <v>5</v>
      </c>
      <c r="I89" s="142">
        <f>'12 anys'!R78</f>
        <v>5</v>
      </c>
      <c r="J89" s="109">
        <f>'12 anys'!V78</f>
        <v>5</v>
      </c>
    </row>
    <row r="90" spans="1:10" s="140" customFormat="1" x14ac:dyDescent="0.25">
      <c r="A90" s="302"/>
      <c r="B90" s="263"/>
      <c r="C90" s="260"/>
      <c r="D90" s="141">
        <f>'12 anys'!G79</f>
        <v>5.4</v>
      </c>
      <c r="E90" s="141">
        <f>'12 anys'!I79</f>
        <v>7</v>
      </c>
      <c r="F90" s="142">
        <f>'12 anys'!J79</f>
        <v>6.2</v>
      </c>
      <c r="G90" s="141">
        <f>'12 anys'!L79</f>
        <v>6</v>
      </c>
      <c r="H90" s="141">
        <f>'12 anys'!Q79</f>
        <v>7</v>
      </c>
      <c r="I90" s="142">
        <f>'12 anys'!R79</f>
        <v>6.5</v>
      </c>
      <c r="J90" s="109">
        <f>'12 anys'!V79</f>
        <v>7.1749999999999998</v>
      </c>
    </row>
    <row r="91" spans="1:10" s="140" customFormat="1" x14ac:dyDescent="0.25">
      <c r="A91" s="302"/>
      <c r="B91" s="263"/>
      <c r="C91" s="260"/>
      <c r="D91" s="141">
        <f>'12 anys'!G82</f>
        <v>2</v>
      </c>
      <c r="E91" s="141">
        <f>'12 anys'!I82</f>
        <v>1</v>
      </c>
      <c r="F91" s="142">
        <f>'12 anys'!J82</f>
        <v>1.5</v>
      </c>
      <c r="G91" s="141">
        <f>'12 anys'!L82</f>
        <v>4</v>
      </c>
      <c r="H91" s="141">
        <f>'12 anys'!Q82</f>
        <v>1.25</v>
      </c>
      <c r="I91" s="142">
        <f>'12 anys'!R82</f>
        <v>2.625</v>
      </c>
      <c r="J91" s="109">
        <f>'12 anys'!V82</f>
        <v>2.03125</v>
      </c>
    </row>
    <row r="92" spans="1:10" s="140" customFormat="1" x14ac:dyDescent="0.25">
      <c r="A92" s="302"/>
      <c r="B92" s="263"/>
      <c r="C92" s="260"/>
      <c r="D92" s="141">
        <f>'12 anys'!G83</f>
        <v>8.6</v>
      </c>
      <c r="E92" s="141">
        <f>'12 anys'!I83</f>
        <v>9</v>
      </c>
      <c r="F92" s="142">
        <f>'12 anys'!J83</f>
        <v>8.8000000000000007</v>
      </c>
      <c r="G92" s="141">
        <f>'12 anys'!L83</f>
        <v>9</v>
      </c>
      <c r="H92" s="141">
        <f>'12 anys'!Q83</f>
        <v>9</v>
      </c>
      <c r="I92" s="142">
        <f>'12 anys'!R83</f>
        <v>9</v>
      </c>
      <c r="J92" s="109">
        <f>'12 anys'!V83</f>
        <v>9.1999999999999993</v>
      </c>
    </row>
    <row r="93" spans="1:10" s="140" customFormat="1" x14ac:dyDescent="0.25">
      <c r="A93" s="302"/>
      <c r="B93" s="263"/>
      <c r="C93" s="260"/>
      <c r="D93" s="141">
        <f>'12 anys'!G86</f>
        <v>8.1999999999999993</v>
      </c>
      <c r="E93" s="141">
        <f>'12 anys'!I86</f>
        <v>8</v>
      </c>
      <c r="F93" s="142">
        <f>'12 anys'!J86</f>
        <v>8.1</v>
      </c>
      <c r="G93" s="141">
        <f>'12 anys'!L86</f>
        <v>9</v>
      </c>
      <c r="H93" s="141">
        <f>'12 anys'!Q86</f>
        <v>9</v>
      </c>
      <c r="I93" s="142">
        <f>'12 anys'!R86</f>
        <v>9</v>
      </c>
      <c r="J93" s="109">
        <f>'12 anys'!V86</f>
        <v>9.0250000000000004</v>
      </c>
    </row>
    <row r="94" spans="1:10" s="140" customFormat="1" x14ac:dyDescent="0.25">
      <c r="A94" s="302"/>
      <c r="B94" s="263"/>
      <c r="C94" s="260"/>
      <c r="D94" s="141">
        <f>'12 anys'!G87</f>
        <v>7</v>
      </c>
      <c r="E94" s="141">
        <f>'12 anys'!I87</f>
        <v>8</v>
      </c>
      <c r="F94" s="142">
        <f>'12 anys'!J87</f>
        <v>7.5</v>
      </c>
      <c r="G94" s="141">
        <f>'12 anys'!L87</f>
        <v>8</v>
      </c>
      <c r="H94" s="141">
        <f>'12 anys'!Q87</f>
        <v>8.75</v>
      </c>
      <c r="I94" s="142">
        <f>'12 anys'!R87</f>
        <v>8.375</v>
      </c>
      <c r="J94" s="109">
        <f>'12 anys'!V87</f>
        <v>8.71875</v>
      </c>
    </row>
    <row r="95" spans="1:10" s="140" customFormat="1" x14ac:dyDescent="0.25">
      <c r="A95" s="302"/>
      <c r="B95" s="263"/>
      <c r="C95" s="260"/>
      <c r="D95" s="141">
        <f>'12 anys'!G90</f>
        <v>5.2</v>
      </c>
      <c r="E95" s="141">
        <f>'12 anys'!I90</f>
        <v>5</v>
      </c>
      <c r="F95" s="142">
        <f>'12 anys'!J90</f>
        <v>5.0999999999999996</v>
      </c>
      <c r="G95" s="141">
        <f>'12 anys'!L90</f>
        <v>5</v>
      </c>
      <c r="H95" s="141">
        <f>'12 anys'!Q90</f>
        <v>4</v>
      </c>
      <c r="I95" s="142">
        <f>'12 anys'!R90</f>
        <v>4.5</v>
      </c>
      <c r="J95" s="109">
        <f>'12 anys'!V90</f>
        <v>5.15</v>
      </c>
    </row>
    <row r="96" spans="1:10" s="140" customFormat="1" x14ac:dyDescent="0.25">
      <c r="A96" s="302"/>
      <c r="B96" s="263"/>
      <c r="C96" s="260"/>
      <c r="D96" s="141">
        <f>'12 anys'!G91</f>
        <v>5.2</v>
      </c>
      <c r="E96" s="141">
        <f>'12 anys'!I91</f>
        <v>5</v>
      </c>
      <c r="F96" s="142">
        <f>'12 anys'!J91</f>
        <v>5.0999999999999996</v>
      </c>
      <c r="G96" s="141">
        <f>'12 anys'!L91</f>
        <v>5</v>
      </c>
      <c r="H96" s="141">
        <f>'12 anys'!Q91</f>
        <v>5.75</v>
      </c>
      <c r="I96" s="142">
        <f>'12 anys'!R91</f>
        <v>5.375</v>
      </c>
      <c r="J96" s="109">
        <f>'12 anys'!V91</f>
        <v>5.6187500000000004</v>
      </c>
    </row>
    <row r="97" spans="1:10" s="140" customFormat="1" x14ac:dyDescent="0.25">
      <c r="A97" s="302"/>
      <c r="B97" s="263"/>
      <c r="C97" s="260"/>
      <c r="D97" s="141">
        <f>'12 anys'!G94</f>
        <v>7</v>
      </c>
      <c r="E97" s="141">
        <f>'12 anys'!I94</f>
        <v>7</v>
      </c>
      <c r="F97" s="142">
        <f>'12 anys'!J94</f>
        <v>7</v>
      </c>
      <c r="G97" s="141">
        <f>'12 anys'!L94</f>
        <v>7</v>
      </c>
      <c r="H97" s="141">
        <f>'12 anys'!Q94</f>
        <v>8</v>
      </c>
      <c r="I97" s="142">
        <f>'12 anys'!R94</f>
        <v>7.5</v>
      </c>
      <c r="J97" s="109">
        <f>'12 anys'!V94</f>
        <v>8.375</v>
      </c>
    </row>
    <row r="98" spans="1:10" s="140" customFormat="1" x14ac:dyDescent="0.25">
      <c r="A98" s="302"/>
      <c r="B98" s="263"/>
      <c r="C98" s="260"/>
      <c r="D98" s="141">
        <f>'12 anys'!G98</f>
        <v>4.5</v>
      </c>
      <c r="E98" s="141">
        <f>'12 anys'!I98</f>
        <v>4</v>
      </c>
      <c r="F98" s="142">
        <f>'12 anys'!J98</f>
        <v>4.25</v>
      </c>
      <c r="G98" s="141">
        <f>'12 anys'!L98</f>
        <v>4</v>
      </c>
      <c r="H98" s="141">
        <f>'12 anys'!Q98</f>
        <v>3.6666666666666665</v>
      </c>
      <c r="I98" s="142">
        <f>'12 anys'!R98</f>
        <v>3.833333333333333</v>
      </c>
      <c r="J98" s="109">
        <f>'12 anys'!V98</f>
        <v>5.0166666666666666</v>
      </c>
    </row>
    <row r="99" spans="1:10" s="140" customFormat="1" x14ac:dyDescent="0.25">
      <c r="A99" s="302"/>
      <c r="B99" s="263"/>
      <c r="C99" s="260"/>
      <c r="D99" s="141">
        <f>'12 anys'!G99</f>
        <v>7.6</v>
      </c>
      <c r="E99" s="141">
        <f>'12 anys'!I99</f>
        <v>7</v>
      </c>
      <c r="F99" s="142">
        <f>'12 anys'!J99</f>
        <v>7.3</v>
      </c>
      <c r="G99" s="141">
        <f>'12 anys'!L99</f>
        <v>7</v>
      </c>
      <c r="H99" s="141">
        <f>'12 anys'!Q99</f>
        <v>8.25</v>
      </c>
      <c r="I99" s="142">
        <f>'12 anys'!R99</f>
        <v>7.625</v>
      </c>
      <c r="J99" s="109">
        <f>'12 anys'!V99</f>
        <v>7.4812500000000002</v>
      </c>
    </row>
    <row r="100" spans="1:10" s="140" customFormat="1" x14ac:dyDescent="0.25">
      <c r="A100" s="302"/>
      <c r="B100" s="263"/>
      <c r="C100" s="260"/>
      <c r="D100" s="141">
        <f>'12 anys'!G100</f>
        <v>8.1999999999999993</v>
      </c>
      <c r="E100" s="141">
        <f>'12 anys'!I100</f>
        <v>9</v>
      </c>
      <c r="F100" s="142">
        <f>'12 anys'!J100</f>
        <v>8.6</v>
      </c>
      <c r="G100" s="141">
        <f>'12 anys'!L100</f>
        <v>8</v>
      </c>
      <c r="H100" s="141">
        <f>'12 anys'!Q100</f>
        <v>8.75</v>
      </c>
      <c r="I100" s="142">
        <f>'12 anys'!R100</f>
        <v>8.375</v>
      </c>
      <c r="J100" s="109">
        <f>'12 anys'!V100</f>
        <v>8.9937500000000004</v>
      </c>
    </row>
    <row r="101" spans="1:10" s="140" customFormat="1" ht="15.75" thickBot="1" x14ac:dyDescent="0.3">
      <c r="A101" s="303"/>
      <c r="B101" s="264"/>
      <c r="C101" s="261"/>
      <c r="D101" s="157">
        <f>'12 anys'!G101</f>
        <v>5.6</v>
      </c>
      <c r="E101" s="157">
        <f>'12 anys'!I101</f>
        <v>7</v>
      </c>
      <c r="F101" s="136">
        <f>'12 anys'!J101</f>
        <v>6.3</v>
      </c>
      <c r="G101" s="157">
        <f>'12 anys'!L101</f>
        <v>8</v>
      </c>
      <c r="H101" s="157">
        <f>'12 anys'!Q101</f>
        <v>8.75</v>
      </c>
      <c r="I101" s="136">
        <f>'12 anys'!R101</f>
        <v>8.375</v>
      </c>
      <c r="J101" s="112">
        <f>'12 anys'!V101</f>
        <v>7.1687500000000002</v>
      </c>
    </row>
    <row r="102" spans="1:10" s="140" customFormat="1" x14ac:dyDescent="0.25">
      <c r="A102" s="301" t="s">
        <v>116</v>
      </c>
      <c r="B102" s="271" t="s">
        <v>82</v>
      </c>
      <c r="C102" s="268" t="s">
        <v>86</v>
      </c>
      <c r="D102" s="150">
        <f>'13 anys'!H2</f>
        <v>9.3333333333333339</v>
      </c>
      <c r="E102" s="150">
        <f>'13 anys'!K2</f>
        <v>9</v>
      </c>
      <c r="F102" s="133">
        <f>'13 anys'!L2</f>
        <v>9.1666666666666679</v>
      </c>
      <c r="G102" s="150">
        <f>'13 anys'!N2</f>
        <v>7</v>
      </c>
      <c r="H102" s="150">
        <f>'13 anys'!Q2</f>
        <v>8.5</v>
      </c>
      <c r="I102" s="133">
        <f>'13 anys'!R2</f>
        <v>7.75</v>
      </c>
      <c r="J102" s="108">
        <f>'13 anys'!V2</f>
        <v>7.979166666666667</v>
      </c>
    </row>
    <row r="103" spans="1:10" s="140" customFormat="1" x14ac:dyDescent="0.25">
      <c r="A103" s="302"/>
      <c r="B103" s="272"/>
      <c r="C103" s="269"/>
      <c r="D103" s="150">
        <f>'13 anys'!H6</f>
        <v>7.333333333333333</v>
      </c>
      <c r="E103" s="150">
        <f>'13 anys'!K6</f>
        <v>7</v>
      </c>
      <c r="F103" s="133">
        <f>'13 anys'!L6</f>
        <v>7.1666666666666661</v>
      </c>
      <c r="G103" s="150">
        <f>'13 anys'!N6</f>
        <v>7</v>
      </c>
      <c r="H103" s="150">
        <f>'13 anys'!Q6</f>
        <v>7.5</v>
      </c>
      <c r="I103" s="133">
        <f>'13 anys'!R6</f>
        <v>7.25</v>
      </c>
      <c r="J103" s="109">
        <f>'13 anys'!V6</f>
        <v>7.8541666666666661</v>
      </c>
    </row>
    <row r="104" spans="1:10" s="140" customFormat="1" x14ac:dyDescent="0.25">
      <c r="A104" s="302"/>
      <c r="B104" s="272"/>
      <c r="C104" s="269"/>
      <c r="D104" s="150">
        <f>'13 anys'!H7</f>
        <v>10</v>
      </c>
      <c r="E104" s="150">
        <f>'13 anys'!K7</f>
        <v>10</v>
      </c>
      <c r="F104" s="133">
        <f>'13 anys'!L7</f>
        <v>10</v>
      </c>
      <c r="G104" s="150">
        <f>'13 anys'!N7</f>
        <v>9</v>
      </c>
      <c r="H104" s="150">
        <f>'13 anys'!Q7</f>
        <v>10</v>
      </c>
      <c r="I104" s="133">
        <f>'13 anys'!R7</f>
        <v>9.5</v>
      </c>
      <c r="J104" s="109">
        <f>'13 anys'!V7</f>
        <v>9.375</v>
      </c>
    </row>
    <row r="105" spans="1:10" s="140" customFormat="1" x14ac:dyDescent="0.25">
      <c r="A105" s="302"/>
      <c r="B105" s="272"/>
      <c r="C105" s="269"/>
      <c r="D105" s="150">
        <f>'13 anys'!H10</f>
        <v>7.5</v>
      </c>
      <c r="E105" s="150">
        <f>'13 anys'!K10</f>
        <v>5</v>
      </c>
      <c r="F105" s="133">
        <f>'13 anys'!L10</f>
        <v>6.25</v>
      </c>
      <c r="G105" s="150">
        <f>'13 anys'!N10</f>
        <v>6</v>
      </c>
      <c r="H105" s="150">
        <f>'13 anys'!Q10</f>
        <v>6</v>
      </c>
      <c r="I105" s="133">
        <f>'13 anys'!R10</f>
        <v>6</v>
      </c>
      <c r="J105" s="109">
        <f>'13 anys'!V10</f>
        <v>6.3125</v>
      </c>
    </row>
    <row r="106" spans="1:10" s="140" customFormat="1" x14ac:dyDescent="0.25">
      <c r="A106" s="302"/>
      <c r="B106" s="272"/>
      <c r="C106" s="269"/>
      <c r="D106" s="141">
        <f>'13 anys'!H12</f>
        <v>9</v>
      </c>
      <c r="E106" s="141">
        <f>'13 anys'!K12</f>
        <v>8</v>
      </c>
      <c r="F106" s="142">
        <f>'13 anys'!L12</f>
        <v>8.5</v>
      </c>
      <c r="G106" s="141">
        <f>'13 anys'!N12</f>
        <v>8</v>
      </c>
      <c r="H106" s="141">
        <f>'13 anys'!Q12</f>
        <v>8</v>
      </c>
      <c r="I106" s="142">
        <f>'13 anys'!R12</f>
        <v>8</v>
      </c>
      <c r="J106" s="109">
        <f>'13 anys'!V12</f>
        <v>8.125</v>
      </c>
    </row>
    <row r="107" spans="1:10" s="140" customFormat="1" x14ac:dyDescent="0.25">
      <c r="A107" s="302"/>
      <c r="B107" s="272"/>
      <c r="C107" s="269"/>
      <c r="D107" s="150">
        <f>'13 anys'!H14</f>
        <v>6.75</v>
      </c>
      <c r="E107" s="150">
        <f>'13 anys'!K14</f>
        <v>8</v>
      </c>
      <c r="F107" s="133">
        <f>'13 anys'!L14</f>
        <v>7.375</v>
      </c>
      <c r="G107" s="150">
        <f>'13 anys'!N14</f>
        <v>8</v>
      </c>
      <c r="H107" s="150">
        <f>'13 anys'!Q14</f>
        <v>8</v>
      </c>
      <c r="I107" s="133">
        <f>'13 anys'!R14</f>
        <v>8</v>
      </c>
      <c r="J107" s="109">
        <f>'13 anys'!V14</f>
        <v>7.59375</v>
      </c>
    </row>
    <row r="108" spans="1:10" s="140" customFormat="1" x14ac:dyDescent="0.25">
      <c r="A108" s="302"/>
      <c r="B108" s="272"/>
      <c r="C108" s="269"/>
      <c r="D108" s="150">
        <f>'13 anys'!H17</f>
        <v>7.5</v>
      </c>
      <c r="E108" s="150">
        <f>'13 anys'!K17</f>
        <v>6</v>
      </c>
      <c r="F108" s="133">
        <f>'13 anys'!L17</f>
        <v>6.75</v>
      </c>
      <c r="G108" s="150">
        <f>'13 anys'!N17</f>
        <v>6</v>
      </c>
      <c r="H108" s="150">
        <f>'13 anys'!Q17</f>
        <v>7</v>
      </c>
      <c r="I108" s="133">
        <f>'13 anys'!R17</f>
        <v>6.5</v>
      </c>
      <c r="J108" s="109">
        <f>'13 anys'!V17</f>
        <v>7.3125</v>
      </c>
    </row>
    <row r="109" spans="1:10" s="140" customFormat="1" x14ac:dyDescent="0.25">
      <c r="A109" s="302"/>
      <c r="B109" s="272"/>
      <c r="C109" s="269"/>
      <c r="D109" s="150">
        <f>'13 anys'!H23</f>
        <v>6.666666666666667</v>
      </c>
      <c r="E109" s="150">
        <f>'13 anys'!K23</f>
        <v>6</v>
      </c>
      <c r="F109" s="133">
        <f>'13 anys'!L23</f>
        <v>6.3333333333333339</v>
      </c>
      <c r="G109" s="150">
        <f>'13 anys'!N23</f>
        <v>6</v>
      </c>
      <c r="H109" s="150">
        <f>'13 anys'!Q23</f>
        <v>7</v>
      </c>
      <c r="I109" s="133">
        <f>'13 anys'!R23</f>
        <v>6.5</v>
      </c>
      <c r="J109" s="109">
        <f>'13 anys'!V23</f>
        <v>6.7083333333333339</v>
      </c>
    </row>
    <row r="110" spans="1:10" s="140" customFormat="1" x14ac:dyDescent="0.25">
      <c r="A110" s="302"/>
      <c r="B110" s="272"/>
      <c r="C110" s="269"/>
      <c r="D110" s="150">
        <f>'13 anys'!H28</f>
        <v>8.3333333333333339</v>
      </c>
      <c r="E110" s="150">
        <f>'13 anys'!K28</f>
        <v>6</v>
      </c>
      <c r="F110" s="133">
        <f>'13 anys'!L28</f>
        <v>7.166666666666667</v>
      </c>
      <c r="G110" s="150">
        <f>'13 anys'!N28</f>
        <v>7</v>
      </c>
      <c r="H110" s="150">
        <f>'13 anys'!Q28</f>
        <v>7</v>
      </c>
      <c r="I110" s="133">
        <f>'13 anys'!R28</f>
        <v>7</v>
      </c>
      <c r="J110" s="109">
        <f>'13 anys'!V28</f>
        <v>6.791666666666667</v>
      </c>
    </row>
    <row r="111" spans="1:10" s="140" customFormat="1" x14ac:dyDescent="0.25">
      <c r="A111" s="302"/>
      <c r="B111" s="272"/>
      <c r="C111" s="269"/>
      <c r="D111" s="150">
        <f>'13 anys'!H29</f>
        <v>7.666666666666667</v>
      </c>
      <c r="E111" s="150">
        <f>'13 anys'!K29</f>
        <v>7</v>
      </c>
      <c r="F111" s="133">
        <f>'13 anys'!L29</f>
        <v>7.3333333333333339</v>
      </c>
      <c r="G111" s="150">
        <f>'13 anys'!N29</f>
        <v>8</v>
      </c>
      <c r="H111" s="150">
        <f>'13 anys'!Q29</f>
        <v>7</v>
      </c>
      <c r="I111" s="133">
        <f>'13 anys'!R29</f>
        <v>7.5</v>
      </c>
      <c r="J111" s="109">
        <f>'13 anys'!V29</f>
        <v>7.7083333333333339</v>
      </c>
    </row>
    <row r="112" spans="1:10" s="140" customFormat="1" x14ac:dyDescent="0.25">
      <c r="A112" s="302"/>
      <c r="B112" s="272"/>
      <c r="C112" s="269"/>
      <c r="D112" s="141">
        <f>'13 anys'!H30</f>
        <v>8.6666666666666661</v>
      </c>
      <c r="E112" s="141">
        <f>'13 anys'!K30</f>
        <v>7</v>
      </c>
      <c r="F112" s="142">
        <f>'13 anys'!L30</f>
        <v>7.833333333333333</v>
      </c>
      <c r="G112" s="141">
        <f>'13 anys'!N30</f>
        <v>8</v>
      </c>
      <c r="H112" s="141">
        <f>'13 anys'!Q30</f>
        <v>7.5</v>
      </c>
      <c r="I112" s="142">
        <f>'13 anys'!R30</f>
        <v>7.75</v>
      </c>
      <c r="J112" s="109">
        <f>'13 anys'!V30</f>
        <v>7.895833333333333</v>
      </c>
    </row>
    <row r="113" spans="1:10" s="140" customFormat="1" x14ac:dyDescent="0.25">
      <c r="A113" s="302"/>
      <c r="B113" s="272"/>
      <c r="C113" s="270"/>
      <c r="D113" s="148">
        <f>'13 anys'!H31</f>
        <v>9.75</v>
      </c>
      <c r="E113" s="148">
        <f>'13 anys'!K31</f>
        <v>10</v>
      </c>
      <c r="F113" s="134">
        <f>'13 anys'!L31</f>
        <v>9.875</v>
      </c>
      <c r="G113" s="148">
        <f>'13 anys'!N31</f>
        <v>9</v>
      </c>
      <c r="H113" s="148">
        <f>'13 anys'!Q31</f>
        <v>9</v>
      </c>
      <c r="I113" s="134">
        <f>'13 anys'!R31</f>
        <v>9</v>
      </c>
      <c r="J113" s="111">
        <f>'13 anys'!V31</f>
        <v>9.21875</v>
      </c>
    </row>
    <row r="114" spans="1:10" s="140" customFormat="1" x14ac:dyDescent="0.25">
      <c r="A114" s="302"/>
      <c r="B114" s="272"/>
      <c r="C114" s="265" t="s">
        <v>87</v>
      </c>
      <c r="D114" s="150">
        <f>'13 anys'!H5</f>
        <v>9.3333333333333339</v>
      </c>
      <c r="E114" s="150">
        <f>'13 anys'!K5</f>
        <v>8</v>
      </c>
      <c r="F114" s="133">
        <f>'13 anys'!L5</f>
        <v>8.6666666666666679</v>
      </c>
      <c r="G114" s="150">
        <f>'13 anys'!N5</f>
        <v>8</v>
      </c>
      <c r="H114" s="150">
        <f>'13 anys'!Q5</f>
        <v>8.5</v>
      </c>
      <c r="I114" s="133">
        <f>'13 anys'!R5</f>
        <v>8.25</v>
      </c>
      <c r="J114" s="109">
        <f>'13 anys'!V5</f>
        <v>8.2291666666666679</v>
      </c>
    </row>
    <row r="115" spans="1:10" s="140" customFormat="1" x14ac:dyDescent="0.25">
      <c r="A115" s="302"/>
      <c r="B115" s="272"/>
      <c r="C115" s="266"/>
      <c r="D115" s="150">
        <f>'13 anys'!H8</f>
        <v>8.6666666666666661</v>
      </c>
      <c r="E115" s="150">
        <f>'13 anys'!K8</f>
        <v>8</v>
      </c>
      <c r="F115" s="133">
        <f>'13 anys'!L8</f>
        <v>8.3333333333333321</v>
      </c>
      <c r="G115" s="150">
        <f>'13 anys'!N8</f>
        <v>8</v>
      </c>
      <c r="H115" s="150">
        <f>'13 anys'!Q8</f>
        <v>7.5</v>
      </c>
      <c r="I115" s="133">
        <f>'13 anys'!R8</f>
        <v>7.75</v>
      </c>
      <c r="J115" s="109">
        <f>'13 anys'!V8</f>
        <v>7.520833333333333</v>
      </c>
    </row>
    <row r="116" spans="1:10" s="140" customFormat="1" x14ac:dyDescent="0.25">
      <c r="A116" s="302"/>
      <c r="B116" s="272"/>
      <c r="C116" s="266"/>
      <c r="D116" s="150">
        <f>'13 anys'!H13</f>
        <v>8</v>
      </c>
      <c r="E116" s="150">
        <f>'13 anys'!K13</f>
        <v>8</v>
      </c>
      <c r="F116" s="133">
        <f>'13 anys'!L13</f>
        <v>8</v>
      </c>
      <c r="G116" s="150">
        <f>'13 anys'!N13</f>
        <v>8</v>
      </c>
      <c r="H116" s="150">
        <f>'13 anys'!Q13</f>
        <v>7.5</v>
      </c>
      <c r="I116" s="133">
        <f>'13 anys'!R13</f>
        <v>7.75</v>
      </c>
      <c r="J116" s="109">
        <f>'13 anys'!V13</f>
        <v>7.4375</v>
      </c>
    </row>
    <row r="117" spans="1:10" s="140" customFormat="1" x14ac:dyDescent="0.25">
      <c r="A117" s="302"/>
      <c r="B117" s="272"/>
      <c r="C117" s="266"/>
      <c r="D117" s="150">
        <f>'13 anys'!H16</f>
        <v>8.75</v>
      </c>
      <c r="E117" s="150">
        <f>'13 anys'!K16</f>
        <v>8</v>
      </c>
      <c r="F117" s="133">
        <f>'13 anys'!L16</f>
        <v>8.375</v>
      </c>
      <c r="G117" s="150">
        <f>'13 anys'!N16</f>
        <v>7</v>
      </c>
      <c r="H117" s="150">
        <f>'13 anys'!Q16</f>
        <v>8.5</v>
      </c>
      <c r="I117" s="133">
        <f>'13 anys'!R16</f>
        <v>7.75</v>
      </c>
      <c r="J117" s="109">
        <f>'13 anys'!V16</f>
        <v>8.03125</v>
      </c>
    </row>
    <row r="118" spans="1:10" s="140" customFormat="1" x14ac:dyDescent="0.25">
      <c r="A118" s="302"/>
      <c r="B118" s="272"/>
      <c r="C118" s="266"/>
      <c r="D118" s="150">
        <f>'13 anys'!H19</f>
        <v>6.75</v>
      </c>
      <c r="E118" s="150">
        <f>'13 anys'!K19</f>
        <v>7</v>
      </c>
      <c r="F118" s="133">
        <f>'13 anys'!L19</f>
        <v>6.875</v>
      </c>
      <c r="G118" s="150">
        <f>'13 anys'!N19</f>
        <v>6</v>
      </c>
      <c r="H118" s="150">
        <f>'13 anys'!Q19</f>
        <v>7</v>
      </c>
      <c r="I118" s="133">
        <f>'13 anys'!R19</f>
        <v>6.5</v>
      </c>
      <c r="J118" s="109">
        <f>'13 anys'!V19</f>
        <v>6.84375</v>
      </c>
    </row>
    <row r="119" spans="1:10" s="140" customFormat="1" x14ac:dyDescent="0.25">
      <c r="A119" s="302"/>
      <c r="B119" s="272"/>
      <c r="C119" s="266"/>
      <c r="D119" s="150">
        <f>'13 anys'!H20</f>
        <v>9</v>
      </c>
      <c r="E119" s="150">
        <f>'13 anys'!K20</f>
        <v>9</v>
      </c>
      <c r="F119" s="133">
        <f>'13 anys'!L20</f>
        <v>9</v>
      </c>
      <c r="G119" s="150">
        <f>'13 anys'!N20</f>
        <v>9</v>
      </c>
      <c r="H119" s="150">
        <f>'13 anys'!Q20</f>
        <v>8.5</v>
      </c>
      <c r="I119" s="133">
        <f>'13 anys'!R20</f>
        <v>8.75</v>
      </c>
      <c r="J119" s="109">
        <f>'13 anys'!V20</f>
        <v>8.9375</v>
      </c>
    </row>
    <row r="120" spans="1:10" s="140" customFormat="1" x14ac:dyDescent="0.25">
      <c r="A120" s="302"/>
      <c r="B120" s="272"/>
      <c r="C120" s="266"/>
      <c r="D120" s="150">
        <f>'13 anys'!H22</f>
        <v>6</v>
      </c>
      <c r="E120" s="150">
        <f>'13 anys'!K22</f>
        <v>5</v>
      </c>
      <c r="F120" s="133">
        <f>'13 anys'!L22</f>
        <v>5.5</v>
      </c>
      <c r="G120" s="150">
        <f>'13 anys'!N22</f>
        <v>5</v>
      </c>
      <c r="H120" s="150">
        <f>'13 anys'!Q22</f>
        <v>5</v>
      </c>
      <c r="I120" s="133">
        <f>'13 anys'!R22</f>
        <v>5</v>
      </c>
      <c r="J120" s="109">
        <f>'13 anys'!V22</f>
        <v>5.375</v>
      </c>
    </row>
    <row r="121" spans="1:10" s="140" customFormat="1" x14ac:dyDescent="0.25">
      <c r="A121" s="302"/>
      <c r="B121" s="272"/>
      <c r="C121" s="266"/>
      <c r="D121" s="150">
        <f>'13 anys'!H25</f>
        <v>9.25</v>
      </c>
      <c r="E121" s="150">
        <f>'13 anys'!K25</f>
        <v>9</v>
      </c>
      <c r="F121" s="133">
        <f>'13 anys'!L25</f>
        <v>9.125</v>
      </c>
      <c r="G121" s="150">
        <f>'13 anys'!N25</f>
        <v>9</v>
      </c>
      <c r="H121" s="150">
        <f>'13 anys'!Q25</f>
        <v>9</v>
      </c>
      <c r="I121" s="133">
        <f>'13 anys'!R25</f>
        <v>9</v>
      </c>
      <c r="J121" s="109">
        <f>'13 anys'!V25</f>
        <v>8.53125</v>
      </c>
    </row>
    <row r="122" spans="1:10" s="140" customFormat="1" x14ac:dyDescent="0.25">
      <c r="A122" s="302"/>
      <c r="B122" s="272"/>
      <c r="C122" s="266"/>
      <c r="D122" s="150">
        <f>'13 anys'!H33</f>
        <v>5</v>
      </c>
      <c r="E122" s="150">
        <f>'13 anys'!K33</f>
        <v>5</v>
      </c>
      <c r="F122" s="133">
        <f>'13 anys'!L33</f>
        <v>5</v>
      </c>
      <c r="G122" s="150">
        <f>'13 anys'!N33</f>
        <v>5</v>
      </c>
      <c r="H122" s="150">
        <f>'13 anys'!Q33</f>
        <v>5</v>
      </c>
      <c r="I122" s="133">
        <f>'13 anys'!R33</f>
        <v>5</v>
      </c>
      <c r="J122" s="109">
        <f>'13 anys'!V33</f>
        <v>5.5</v>
      </c>
    </row>
    <row r="123" spans="1:10" s="140" customFormat="1" x14ac:dyDescent="0.25">
      <c r="A123" s="302"/>
      <c r="B123" s="273"/>
      <c r="C123" s="267"/>
      <c r="D123" s="148">
        <f>'13 anys'!H34</f>
        <v>9</v>
      </c>
      <c r="E123" s="148">
        <f>'13 anys'!K34</f>
        <v>9</v>
      </c>
      <c r="F123" s="134">
        <f>'13 anys'!L34</f>
        <v>9</v>
      </c>
      <c r="G123" s="148">
        <f>'13 anys'!N34</f>
        <v>8</v>
      </c>
      <c r="H123" s="148">
        <f>'13 anys'!Q34</f>
        <v>8.5</v>
      </c>
      <c r="I123" s="134">
        <f>'13 anys'!R34</f>
        <v>8.25</v>
      </c>
      <c r="J123" s="111">
        <f>'13 anys'!V34</f>
        <v>8.0625</v>
      </c>
    </row>
    <row r="124" spans="1:10" s="140" customFormat="1" x14ac:dyDescent="0.25">
      <c r="A124" s="302"/>
      <c r="B124" s="262" t="s">
        <v>83</v>
      </c>
      <c r="C124" s="256" t="s">
        <v>86</v>
      </c>
      <c r="D124" s="150">
        <f>'13 anys'!H4</f>
        <v>8.25</v>
      </c>
      <c r="E124" s="150">
        <f>'13 anys'!K4</f>
        <v>8</v>
      </c>
      <c r="F124" s="133">
        <f>'13 anys'!L4</f>
        <v>8.125</v>
      </c>
      <c r="G124" s="150">
        <f>'13 anys'!N4</f>
        <v>8</v>
      </c>
      <c r="H124" s="150">
        <f>'13 anys'!Q4</f>
        <v>8.5</v>
      </c>
      <c r="I124" s="133">
        <f>'13 anys'!R4</f>
        <v>8.25</v>
      </c>
      <c r="J124" s="109">
        <f>'13 anys'!V4</f>
        <v>7.84375</v>
      </c>
    </row>
    <row r="125" spans="1:10" s="140" customFormat="1" x14ac:dyDescent="0.25">
      <c r="A125" s="302"/>
      <c r="B125" s="263"/>
      <c r="C125" s="257"/>
      <c r="D125" s="150">
        <f>'13 anys'!H9</f>
        <v>4.75</v>
      </c>
      <c r="E125" s="150">
        <f>'13 anys'!K9</f>
        <v>5.5</v>
      </c>
      <c r="F125" s="133">
        <f>'13 anys'!L9</f>
        <v>5.125</v>
      </c>
      <c r="G125" s="150">
        <f>'13 anys'!N9</f>
        <v>2</v>
      </c>
      <c r="H125" s="150">
        <f>'13 anys'!Q9</f>
        <v>4</v>
      </c>
      <c r="I125" s="133">
        <f>'13 anys'!R9</f>
        <v>3</v>
      </c>
      <c r="J125" s="109">
        <f>'13 anys'!V9</f>
        <v>4.53125</v>
      </c>
    </row>
    <row r="126" spans="1:10" s="140" customFormat="1" x14ac:dyDescent="0.25">
      <c r="A126" s="302"/>
      <c r="B126" s="263"/>
      <c r="C126" s="257"/>
      <c r="D126" s="150">
        <f>'13 anys'!H11</f>
        <v>3.6666666666666665</v>
      </c>
      <c r="E126" s="150">
        <f>'13 anys'!K11</f>
        <v>5.5</v>
      </c>
      <c r="F126" s="133">
        <f>'13 anys'!L11</f>
        <v>4.583333333333333</v>
      </c>
      <c r="G126" s="150">
        <f>'13 anys'!N11</f>
        <v>4</v>
      </c>
      <c r="H126" s="150">
        <f>'13 anys'!Q11</f>
        <v>4</v>
      </c>
      <c r="I126" s="133">
        <f>'13 anys'!R11</f>
        <v>4</v>
      </c>
      <c r="J126" s="109">
        <f>'13 anys'!V11</f>
        <v>4.645833333333333</v>
      </c>
    </row>
    <row r="127" spans="1:10" s="140" customFormat="1" x14ac:dyDescent="0.25">
      <c r="A127" s="302"/>
      <c r="B127" s="263"/>
      <c r="C127" s="257"/>
      <c r="D127" s="150">
        <f>'13 anys'!H15</f>
        <v>4</v>
      </c>
      <c r="E127" s="33"/>
      <c r="F127" s="133">
        <f>'13 anys'!L15</f>
        <v>4</v>
      </c>
      <c r="G127" s="33"/>
      <c r="H127" s="33"/>
      <c r="I127" s="33"/>
      <c r="J127" s="109">
        <f>'13 anys'!V15</f>
        <v>5</v>
      </c>
    </row>
    <row r="128" spans="1:10" s="140" customFormat="1" x14ac:dyDescent="0.25">
      <c r="A128" s="302"/>
      <c r="B128" s="263"/>
      <c r="C128" s="257"/>
      <c r="D128" s="150">
        <f>'13 anys'!H18</f>
        <v>7.25</v>
      </c>
      <c r="E128" s="150">
        <f>'13 anys'!K18</f>
        <v>7.5</v>
      </c>
      <c r="F128" s="133">
        <f>'13 anys'!L18</f>
        <v>7.375</v>
      </c>
      <c r="G128" s="150">
        <f>'13 anys'!N18</f>
        <v>6</v>
      </c>
      <c r="H128" s="150">
        <f>'13 anys'!Q18</f>
        <v>6</v>
      </c>
      <c r="I128" s="133">
        <f>'13 anys'!R18</f>
        <v>6</v>
      </c>
      <c r="J128" s="109">
        <f>'13 anys'!V18</f>
        <v>6.34375</v>
      </c>
    </row>
    <row r="129" spans="1:10" s="140" customFormat="1" x14ac:dyDescent="0.25">
      <c r="A129" s="302"/>
      <c r="B129" s="263"/>
      <c r="C129" s="257"/>
      <c r="D129" s="150">
        <f>'13 anys'!H21</f>
        <v>7</v>
      </c>
      <c r="E129" s="150">
        <f>'13 anys'!K21</f>
        <v>7</v>
      </c>
      <c r="F129" s="133">
        <f>'13 anys'!L21</f>
        <v>7</v>
      </c>
      <c r="G129" s="150">
        <f>'13 anys'!N21</f>
        <v>7</v>
      </c>
      <c r="H129" s="150">
        <f>'13 anys'!Q21</f>
        <v>6.5</v>
      </c>
      <c r="I129" s="133">
        <f>'13 anys'!R21</f>
        <v>6.75</v>
      </c>
      <c r="J129" s="109">
        <f>'13 anys'!V21</f>
        <v>6.9375</v>
      </c>
    </row>
    <row r="130" spans="1:10" s="140" customFormat="1" x14ac:dyDescent="0.25">
      <c r="A130" s="302"/>
      <c r="B130" s="263"/>
      <c r="C130" s="257"/>
      <c r="D130" s="150">
        <f>'13 anys'!H24</f>
        <v>8.75</v>
      </c>
      <c r="E130" s="150">
        <f>'13 anys'!K24</f>
        <v>8</v>
      </c>
      <c r="F130" s="133">
        <f>'13 anys'!L24</f>
        <v>8.375</v>
      </c>
      <c r="G130" s="150">
        <f>'13 anys'!N24</f>
        <v>7</v>
      </c>
      <c r="H130" s="150">
        <f>'13 anys'!Q24</f>
        <v>8</v>
      </c>
      <c r="I130" s="133">
        <f>'13 anys'!R24</f>
        <v>7.5</v>
      </c>
      <c r="J130" s="109">
        <f>'13 anys'!V24</f>
        <v>7.46875</v>
      </c>
    </row>
    <row r="131" spans="1:10" s="140" customFormat="1" x14ac:dyDescent="0.25">
      <c r="A131" s="302"/>
      <c r="B131" s="263"/>
      <c r="C131" s="257"/>
      <c r="D131" s="150">
        <f>'13 anys'!H26</f>
        <v>9.25</v>
      </c>
      <c r="E131" s="150">
        <f>'13 anys'!K26</f>
        <v>8</v>
      </c>
      <c r="F131" s="133">
        <f>'13 anys'!L26</f>
        <v>8.625</v>
      </c>
      <c r="G131" s="150">
        <f>'13 anys'!N26</f>
        <v>8</v>
      </c>
      <c r="H131" s="150">
        <f>'13 anys'!Q26</f>
        <v>8.5</v>
      </c>
      <c r="I131" s="133">
        <f>'13 anys'!R26</f>
        <v>8.25</v>
      </c>
      <c r="J131" s="109">
        <f>'13 anys'!V26</f>
        <v>7.71875</v>
      </c>
    </row>
    <row r="132" spans="1:10" s="140" customFormat="1" x14ac:dyDescent="0.25">
      <c r="A132" s="302"/>
      <c r="B132" s="263"/>
      <c r="C132" s="257"/>
      <c r="D132" s="150">
        <f>'13 anys'!H35</f>
        <v>7.75</v>
      </c>
      <c r="E132" s="150">
        <f>'13 anys'!K35</f>
        <v>7.5</v>
      </c>
      <c r="F132" s="133">
        <f>'13 anys'!L35</f>
        <v>7.625</v>
      </c>
      <c r="G132" s="150">
        <f>'13 anys'!N35</f>
        <v>7</v>
      </c>
      <c r="H132" s="150">
        <f>'13 anys'!Q35</f>
        <v>6.5</v>
      </c>
      <c r="I132" s="133">
        <f>'13 anys'!R35</f>
        <v>6.75</v>
      </c>
      <c r="J132" s="109">
        <f>'13 anys'!V35</f>
        <v>6.59375</v>
      </c>
    </row>
    <row r="133" spans="1:10" s="140" customFormat="1" x14ac:dyDescent="0.25">
      <c r="A133" s="302"/>
      <c r="B133" s="263"/>
      <c r="C133" s="257"/>
      <c r="D133" s="150">
        <f>'13 anys'!H36</f>
        <v>5.75</v>
      </c>
      <c r="E133" s="150">
        <f>'13 anys'!K36</f>
        <v>6.5</v>
      </c>
      <c r="F133" s="133">
        <f>'13 anys'!L36</f>
        <v>6.125</v>
      </c>
      <c r="G133" s="150">
        <f>'13 anys'!N36</f>
        <v>5</v>
      </c>
      <c r="H133" s="150">
        <f>'13 anys'!Q36</f>
        <v>6.5</v>
      </c>
      <c r="I133" s="133">
        <f>'13 anys'!R36</f>
        <v>5.75</v>
      </c>
      <c r="J133" s="109">
        <f>'13 anys'!V36</f>
        <v>6.21875</v>
      </c>
    </row>
    <row r="134" spans="1:10" s="140" customFormat="1" x14ac:dyDescent="0.25">
      <c r="A134" s="302"/>
      <c r="B134" s="263"/>
      <c r="C134" s="257"/>
      <c r="D134" s="150">
        <f>'13 anys'!H40</f>
        <v>4.333333333333333</v>
      </c>
      <c r="E134" s="150">
        <f>'13 anys'!K40</f>
        <v>5.5</v>
      </c>
      <c r="F134" s="133">
        <f>'13 anys'!L40</f>
        <v>4.9166666666666661</v>
      </c>
      <c r="G134" s="150">
        <f>'13 anys'!N40</f>
        <v>5</v>
      </c>
      <c r="H134" s="150">
        <f>'13 anys'!Q40</f>
        <v>5</v>
      </c>
      <c r="I134" s="133">
        <f>'13 anys'!R40</f>
        <v>5</v>
      </c>
      <c r="J134" s="109">
        <f>'13 anys'!V40</f>
        <v>5.2291666666666661</v>
      </c>
    </row>
    <row r="135" spans="1:10" s="140" customFormat="1" x14ac:dyDescent="0.25">
      <c r="A135" s="302"/>
      <c r="B135" s="263"/>
      <c r="C135" s="257"/>
      <c r="D135" s="150">
        <f>'13 anys'!H41</f>
        <v>9</v>
      </c>
      <c r="E135" s="150">
        <f>'13 anys'!K41</f>
        <v>9</v>
      </c>
      <c r="F135" s="133">
        <f>'13 anys'!L41</f>
        <v>9</v>
      </c>
      <c r="G135" s="150">
        <f>'13 anys'!N41</f>
        <v>9</v>
      </c>
      <c r="H135" s="150">
        <f>'13 anys'!Q41</f>
        <v>9</v>
      </c>
      <c r="I135" s="133">
        <f>'13 anys'!R41</f>
        <v>9</v>
      </c>
      <c r="J135" s="109">
        <f>'13 anys'!V41</f>
        <v>8.75</v>
      </c>
    </row>
    <row r="136" spans="1:10" s="140" customFormat="1" x14ac:dyDescent="0.25">
      <c r="A136" s="302"/>
      <c r="B136" s="263"/>
      <c r="C136" s="257"/>
      <c r="D136" s="150">
        <f>'13 anys'!H45</f>
        <v>6.666666666666667</v>
      </c>
      <c r="E136" s="150">
        <f>'13 anys'!K45</f>
        <v>7</v>
      </c>
      <c r="F136" s="133">
        <f>'13 anys'!L45</f>
        <v>6.8333333333333339</v>
      </c>
      <c r="G136" s="150">
        <f>'13 anys'!N45</f>
        <v>6</v>
      </c>
      <c r="H136" s="150">
        <f>'13 anys'!Q45</f>
        <v>6.5</v>
      </c>
      <c r="I136" s="133">
        <f>'13 anys'!R45</f>
        <v>6.25</v>
      </c>
      <c r="J136" s="109">
        <f>'13 anys'!V45</f>
        <v>6.7708333333333339</v>
      </c>
    </row>
    <row r="137" spans="1:10" s="140" customFormat="1" x14ac:dyDescent="0.25">
      <c r="A137" s="302"/>
      <c r="B137" s="263"/>
      <c r="C137" s="257"/>
      <c r="D137" s="150">
        <f>'13 anys'!H48</f>
        <v>5.75</v>
      </c>
      <c r="E137" s="150">
        <f>'13 anys'!K48</f>
        <v>5</v>
      </c>
      <c r="F137" s="133">
        <f>'13 anys'!L48</f>
        <v>5.375</v>
      </c>
      <c r="G137" s="150">
        <f>'13 anys'!N48</f>
        <v>5</v>
      </c>
      <c r="H137" s="150">
        <f>'13 anys'!Q48</f>
        <v>5</v>
      </c>
      <c r="I137" s="133">
        <f>'13 anys'!R48</f>
        <v>5</v>
      </c>
      <c r="J137" s="109">
        <f>'13 anys'!V48</f>
        <v>4.84375</v>
      </c>
    </row>
    <row r="138" spans="1:10" s="140" customFormat="1" x14ac:dyDescent="0.25">
      <c r="A138" s="302"/>
      <c r="B138" s="263"/>
      <c r="C138" s="257"/>
      <c r="D138" s="150">
        <f>'13 anys'!H49</f>
        <v>4.25</v>
      </c>
      <c r="E138" s="150">
        <f>'13 anys'!K49</f>
        <v>5.5</v>
      </c>
      <c r="F138" s="133">
        <f>'13 anys'!L49</f>
        <v>4.875</v>
      </c>
      <c r="G138" s="150">
        <f>'13 anys'!N49</f>
        <v>2</v>
      </c>
      <c r="H138" s="150">
        <f>'13 anys'!Q49</f>
        <v>5</v>
      </c>
      <c r="I138" s="133">
        <f>'13 anys'!R49</f>
        <v>3.5</v>
      </c>
      <c r="J138" s="109">
        <f>'13 anys'!V49</f>
        <v>4.84375</v>
      </c>
    </row>
    <row r="139" spans="1:10" s="140" customFormat="1" x14ac:dyDescent="0.25">
      <c r="A139" s="302"/>
      <c r="B139" s="263"/>
      <c r="C139" s="257"/>
      <c r="D139" s="150">
        <f>'13 anys'!H50</f>
        <v>3.6666666666666665</v>
      </c>
      <c r="E139" s="150">
        <f>'13 anys'!K50</f>
        <v>6</v>
      </c>
      <c r="F139" s="133">
        <f>'13 anys'!L50</f>
        <v>4.833333333333333</v>
      </c>
      <c r="G139" s="150">
        <f>'13 anys'!N50</f>
        <v>6</v>
      </c>
      <c r="H139" s="150">
        <f>'13 anys'!Q50</f>
        <v>5.5</v>
      </c>
      <c r="I139" s="133">
        <f>'13 anys'!R50</f>
        <v>5.75</v>
      </c>
      <c r="J139" s="109">
        <f>'13 anys'!V50</f>
        <v>5.145833333333333</v>
      </c>
    </row>
    <row r="140" spans="1:10" s="140" customFormat="1" x14ac:dyDescent="0.25">
      <c r="A140" s="302"/>
      <c r="B140" s="263"/>
      <c r="C140" s="257"/>
      <c r="D140" s="150">
        <f>'13 anys'!H53</f>
        <v>9</v>
      </c>
      <c r="E140" s="150">
        <f>'13 anys'!K53</f>
        <v>9</v>
      </c>
      <c r="F140" s="133">
        <f>'13 anys'!L53</f>
        <v>9</v>
      </c>
      <c r="G140" s="150">
        <f>'13 anys'!N53</f>
        <v>7</v>
      </c>
      <c r="H140" s="150">
        <f>'13 anys'!Q53</f>
        <v>9</v>
      </c>
      <c r="I140" s="133">
        <f>'13 anys'!R53</f>
        <v>8</v>
      </c>
      <c r="J140" s="109">
        <f>'13 anys'!V53</f>
        <v>8.25</v>
      </c>
    </row>
    <row r="141" spans="1:10" s="140" customFormat="1" x14ac:dyDescent="0.25">
      <c r="A141" s="302"/>
      <c r="B141" s="263"/>
      <c r="C141" s="257"/>
      <c r="D141" s="150">
        <f>'13 anys'!H54</f>
        <v>6.5</v>
      </c>
      <c r="E141" s="150">
        <f>'13 anys'!K54</f>
        <v>7.5</v>
      </c>
      <c r="F141" s="133">
        <f>'13 anys'!L54</f>
        <v>7</v>
      </c>
      <c r="G141" s="150">
        <f>'13 anys'!N54</f>
        <v>5</v>
      </c>
      <c r="H141" s="150">
        <f>'13 anys'!Q54</f>
        <v>6.5</v>
      </c>
      <c r="I141" s="133">
        <f>'13 anys'!R54</f>
        <v>5.75</v>
      </c>
      <c r="J141" s="109">
        <f>'13 anys'!V54</f>
        <v>6.6875</v>
      </c>
    </row>
    <row r="142" spans="1:10" s="140" customFormat="1" x14ac:dyDescent="0.25">
      <c r="A142" s="302"/>
      <c r="B142" s="263"/>
      <c r="C142" s="257"/>
      <c r="D142" s="150">
        <f>'13 anys'!H59</f>
        <v>4.666666666666667</v>
      </c>
      <c r="E142" s="150">
        <f>'13 anys'!K59</f>
        <v>5</v>
      </c>
      <c r="F142" s="133">
        <f>'13 anys'!L59</f>
        <v>4.8333333333333339</v>
      </c>
      <c r="G142" s="150">
        <f>'13 anys'!N59</f>
        <v>5</v>
      </c>
      <c r="H142" s="150">
        <f>'13 anys'!Q59</f>
        <v>5</v>
      </c>
      <c r="I142" s="133">
        <f>'13 anys'!R59</f>
        <v>5</v>
      </c>
      <c r="J142" s="109">
        <f>'13 anys'!V59</f>
        <v>5.7666666666666675</v>
      </c>
    </row>
    <row r="143" spans="1:10" s="140" customFormat="1" x14ac:dyDescent="0.25">
      <c r="A143" s="302"/>
      <c r="B143" s="263"/>
      <c r="C143" s="257"/>
      <c r="D143" s="150">
        <f>'13 anys'!H60</f>
        <v>6</v>
      </c>
      <c r="E143" s="150">
        <f>'13 anys'!K60</f>
        <v>7.5</v>
      </c>
      <c r="F143" s="133">
        <f>'13 anys'!L60</f>
        <v>6.75</v>
      </c>
      <c r="G143" s="150">
        <f>'13 anys'!N60</f>
        <v>5</v>
      </c>
      <c r="H143" s="150">
        <f>'13 anys'!Q60</f>
        <v>6.5</v>
      </c>
      <c r="I143" s="133">
        <f>'13 anys'!R60</f>
        <v>5.75</v>
      </c>
      <c r="J143" s="109">
        <f>'13 anys'!V60</f>
        <v>6.625</v>
      </c>
    </row>
    <row r="144" spans="1:10" s="140" customFormat="1" x14ac:dyDescent="0.25">
      <c r="A144" s="302"/>
      <c r="B144" s="263"/>
      <c r="C144" s="257"/>
      <c r="D144" s="150">
        <f>'13 anys'!H61</f>
        <v>8.6666666666666661</v>
      </c>
      <c r="E144" s="150">
        <f>'13 anys'!K61</f>
        <v>9</v>
      </c>
      <c r="F144" s="133">
        <f>'13 anys'!L61</f>
        <v>8.8333333333333321</v>
      </c>
      <c r="G144" s="150">
        <f>'13 anys'!N61</f>
        <v>8</v>
      </c>
      <c r="H144" s="150">
        <f>'13 anys'!Q61</f>
        <v>9</v>
      </c>
      <c r="I144" s="133">
        <f>'13 anys'!R61</f>
        <v>8.5</v>
      </c>
      <c r="J144" s="109">
        <f>'13 anys'!V61</f>
        <v>8.7777777777777768</v>
      </c>
    </row>
    <row r="145" spans="1:10" s="140" customFormat="1" x14ac:dyDescent="0.25">
      <c r="A145" s="302"/>
      <c r="B145" s="263"/>
      <c r="C145" s="257"/>
      <c r="D145" s="150">
        <f>'13 anys'!H62</f>
        <v>4.333333333333333</v>
      </c>
      <c r="E145" s="150">
        <f>'13 anys'!K62</f>
        <v>5</v>
      </c>
      <c r="F145" s="133">
        <f>'13 anys'!L62</f>
        <v>4.6666666666666661</v>
      </c>
      <c r="G145" s="150">
        <f>'13 anys'!N62</f>
        <v>5</v>
      </c>
      <c r="H145" s="150">
        <f>'13 anys'!Q62</f>
        <v>5</v>
      </c>
      <c r="I145" s="133">
        <f>'13 anys'!R62</f>
        <v>5</v>
      </c>
      <c r="J145" s="109">
        <f>'13 anys'!V62</f>
        <v>5.9333333333333327</v>
      </c>
    </row>
    <row r="146" spans="1:10" s="140" customFormat="1" x14ac:dyDescent="0.25">
      <c r="A146" s="302"/>
      <c r="B146" s="263"/>
      <c r="C146" s="257"/>
      <c r="D146" s="150">
        <f>'13 anys'!H63</f>
        <v>8</v>
      </c>
      <c r="E146" s="150">
        <f>'13 anys'!K63</f>
        <v>8</v>
      </c>
      <c r="F146" s="133">
        <f>'13 anys'!L63</f>
        <v>8</v>
      </c>
      <c r="G146" s="150">
        <f>'13 anys'!N63</f>
        <v>6</v>
      </c>
      <c r="H146" s="150">
        <f>'13 anys'!Q63</f>
        <v>7</v>
      </c>
      <c r="I146" s="133">
        <f>'13 anys'!R63</f>
        <v>6.5</v>
      </c>
      <c r="J146" s="109">
        <f>'13 anys'!V63</f>
        <v>6.875</v>
      </c>
    </row>
    <row r="147" spans="1:10" s="140" customFormat="1" x14ac:dyDescent="0.25">
      <c r="A147" s="302"/>
      <c r="B147" s="263"/>
      <c r="C147" s="257"/>
      <c r="D147" s="150">
        <f>'13 anys'!H64</f>
        <v>8</v>
      </c>
      <c r="E147" s="150">
        <f>'13 anys'!K64</f>
        <v>9</v>
      </c>
      <c r="F147" s="133">
        <f>'13 anys'!L64</f>
        <v>8.5</v>
      </c>
      <c r="G147" s="150">
        <f>'13 anys'!N64</f>
        <v>8</v>
      </c>
      <c r="H147" s="150">
        <f>'13 anys'!Q64</f>
        <v>8</v>
      </c>
      <c r="I147" s="133">
        <f>'13 anys'!R64</f>
        <v>8</v>
      </c>
      <c r="J147" s="109">
        <f>'13 anys'!V64</f>
        <v>8.125</v>
      </c>
    </row>
    <row r="148" spans="1:10" s="140" customFormat="1" x14ac:dyDescent="0.25">
      <c r="A148" s="302"/>
      <c r="B148" s="263"/>
      <c r="C148" s="257"/>
      <c r="D148" s="150">
        <f>'13 anys'!H69</f>
        <v>9.3333333333333339</v>
      </c>
      <c r="E148" s="150">
        <f>'13 anys'!K69</f>
        <v>9</v>
      </c>
      <c r="F148" s="133">
        <f>'13 anys'!L69</f>
        <v>9.1666666666666679</v>
      </c>
      <c r="G148" s="150">
        <f>'13 anys'!N69</f>
        <v>8</v>
      </c>
      <c r="H148" s="150">
        <f>'13 anys'!Q69</f>
        <v>9</v>
      </c>
      <c r="I148" s="133">
        <f>'13 anys'!R69</f>
        <v>8.5</v>
      </c>
      <c r="J148" s="109">
        <f>'13 anys'!V69</f>
        <v>8.4166666666666679</v>
      </c>
    </row>
    <row r="149" spans="1:10" s="140" customFormat="1" x14ac:dyDescent="0.25">
      <c r="A149" s="302"/>
      <c r="B149" s="263"/>
      <c r="C149" s="257"/>
      <c r="D149" s="150">
        <f>'13 anys'!H71</f>
        <v>5.4</v>
      </c>
      <c r="E149" s="150">
        <f>'13 anys'!K71</f>
        <v>6</v>
      </c>
      <c r="F149" s="133">
        <f>'13 anys'!L71</f>
        <v>5.7</v>
      </c>
      <c r="G149" s="150">
        <f>'13 anys'!N71</f>
        <v>5</v>
      </c>
      <c r="H149" s="150">
        <f>'13 anys'!Q71</f>
        <v>5.5</v>
      </c>
      <c r="I149" s="133">
        <f>'13 anys'!R71</f>
        <v>5.25</v>
      </c>
      <c r="J149" s="109">
        <f>'13 anys'!V71</f>
        <v>5.4874999999999998</v>
      </c>
    </row>
    <row r="150" spans="1:10" s="140" customFormat="1" x14ac:dyDescent="0.25">
      <c r="A150" s="302"/>
      <c r="B150" s="263"/>
      <c r="C150" s="257"/>
      <c r="D150" s="150">
        <f>'13 anys'!H74</f>
        <v>7</v>
      </c>
      <c r="E150" s="150">
        <f>'13 anys'!K74</f>
        <v>7</v>
      </c>
      <c r="F150" s="133">
        <f>'13 anys'!L74</f>
        <v>7</v>
      </c>
      <c r="G150" s="150">
        <f>'13 anys'!N74</f>
        <v>7</v>
      </c>
      <c r="H150" s="150">
        <f>'13 anys'!Q74</f>
        <v>7</v>
      </c>
      <c r="I150" s="133">
        <f>'13 anys'!R74</f>
        <v>7</v>
      </c>
      <c r="J150" s="109">
        <f>'13 anys'!V74</f>
        <v>7.5</v>
      </c>
    </row>
    <row r="151" spans="1:10" s="140" customFormat="1" x14ac:dyDescent="0.25">
      <c r="A151" s="302"/>
      <c r="B151" s="263"/>
      <c r="C151" s="257"/>
      <c r="D151" s="150">
        <f>'13 anys'!H76</f>
        <v>5.6</v>
      </c>
      <c r="E151" s="150">
        <f>'13 anys'!K76</f>
        <v>7</v>
      </c>
      <c r="F151" s="133">
        <f>'13 anys'!L76</f>
        <v>6.3</v>
      </c>
      <c r="G151" s="150">
        <f>'13 anys'!N76</f>
        <v>5</v>
      </c>
      <c r="H151" s="150">
        <f>'13 anys'!Q76</f>
        <v>6.5</v>
      </c>
      <c r="I151" s="133">
        <f>'13 anys'!R76</f>
        <v>5.75</v>
      </c>
      <c r="J151" s="109">
        <f>'13 anys'!V76</f>
        <v>6.0125000000000002</v>
      </c>
    </row>
    <row r="152" spans="1:10" s="140" customFormat="1" x14ac:dyDescent="0.25">
      <c r="A152" s="302"/>
      <c r="B152" s="263"/>
      <c r="C152" s="257"/>
      <c r="D152" s="150">
        <f>'13 anys'!H77</f>
        <v>6.2</v>
      </c>
      <c r="E152" s="150">
        <f>'13 anys'!K77</f>
        <v>7</v>
      </c>
      <c r="F152" s="133">
        <f>'13 anys'!L77</f>
        <v>6.6</v>
      </c>
      <c r="G152" s="150">
        <f>'13 anys'!N77</f>
        <v>5</v>
      </c>
      <c r="H152" s="150">
        <f>'13 anys'!Q77</f>
        <v>5.5</v>
      </c>
      <c r="I152" s="133">
        <f>'13 anys'!R77</f>
        <v>5.25</v>
      </c>
      <c r="J152" s="109">
        <f>'13 anys'!V77</f>
        <v>6.4625000000000004</v>
      </c>
    </row>
    <row r="153" spans="1:10" s="140" customFormat="1" x14ac:dyDescent="0.25">
      <c r="A153" s="302"/>
      <c r="B153" s="263"/>
      <c r="C153" s="257"/>
      <c r="D153" s="150">
        <f>'13 anys'!H78</f>
        <v>5.333333333333333</v>
      </c>
      <c r="E153" s="150">
        <f>'13 anys'!K78</f>
        <v>6</v>
      </c>
      <c r="F153" s="133">
        <f>'13 anys'!L78</f>
        <v>5.6666666666666661</v>
      </c>
      <c r="G153" s="150">
        <f>'13 anys'!N78</f>
        <v>5</v>
      </c>
      <c r="H153" s="150">
        <f>'13 anys'!Q78</f>
        <v>5.5</v>
      </c>
      <c r="I153" s="133">
        <f>'13 anys'!R78</f>
        <v>5.25</v>
      </c>
      <c r="J153" s="109">
        <f>'13 anys'!V78</f>
        <v>5.4791666666666661</v>
      </c>
    </row>
    <row r="154" spans="1:10" s="140" customFormat="1" x14ac:dyDescent="0.25">
      <c r="A154" s="302"/>
      <c r="B154" s="263"/>
      <c r="C154" s="257"/>
      <c r="D154" s="150">
        <f>'13 anys'!H81</f>
        <v>5.5</v>
      </c>
      <c r="E154" s="150">
        <f>'13 anys'!K81</f>
        <v>7.5</v>
      </c>
      <c r="F154" s="133">
        <f>'13 anys'!L81</f>
        <v>6.5</v>
      </c>
      <c r="G154" s="150">
        <f>'13 anys'!N81</f>
        <v>6</v>
      </c>
      <c r="H154" s="150">
        <f>'13 anys'!Q81</f>
        <v>6.5</v>
      </c>
      <c r="I154" s="133">
        <f>'13 anys'!R81</f>
        <v>6.25</v>
      </c>
      <c r="J154" s="109">
        <f>'13 anys'!V81</f>
        <v>6.1875</v>
      </c>
    </row>
    <row r="155" spans="1:10" s="140" customFormat="1" x14ac:dyDescent="0.25">
      <c r="A155" s="302"/>
      <c r="B155" s="263"/>
      <c r="C155" s="257"/>
      <c r="D155" s="150">
        <f>'13 anys'!H84</f>
        <v>3.3333333333333335</v>
      </c>
      <c r="E155" s="150">
        <f>'13 anys'!K84</f>
        <v>2.5</v>
      </c>
      <c r="F155" s="133">
        <f>'13 anys'!L84</f>
        <v>2.916666666666667</v>
      </c>
      <c r="G155" s="150">
        <f>'13 anys'!N84</f>
        <v>4</v>
      </c>
      <c r="H155" s="150">
        <f>'13 anys'!Q84</f>
        <v>3.5</v>
      </c>
      <c r="I155" s="133">
        <f>'13 anys'!R84</f>
        <v>3.75</v>
      </c>
      <c r="J155" s="109">
        <f>'13 anys'!V84</f>
        <v>2.416666666666667</v>
      </c>
    </row>
    <row r="156" spans="1:10" s="140" customFormat="1" x14ac:dyDescent="0.25">
      <c r="A156" s="302"/>
      <c r="B156" s="263"/>
      <c r="C156" s="257"/>
      <c r="D156" s="150">
        <f>'13 anys'!H85</f>
        <v>6</v>
      </c>
      <c r="E156" s="150">
        <f>'13 anys'!K85</f>
        <v>10</v>
      </c>
      <c r="F156" s="133">
        <f>'13 anys'!L85</f>
        <v>8</v>
      </c>
      <c r="G156" s="150">
        <f>'13 anys'!N85</f>
        <v>6</v>
      </c>
      <c r="H156" s="150">
        <f>'13 anys'!Q85</f>
        <v>7</v>
      </c>
      <c r="I156" s="133">
        <f>'13 anys'!R85</f>
        <v>6.5</v>
      </c>
      <c r="J156" s="109">
        <f>'13 anys'!V85</f>
        <v>6.875</v>
      </c>
    </row>
    <row r="157" spans="1:10" s="140" customFormat="1" x14ac:dyDescent="0.25">
      <c r="A157" s="302"/>
      <c r="B157" s="263"/>
      <c r="C157" s="257"/>
      <c r="D157" s="150">
        <f>'13 anys'!H90</f>
        <v>7</v>
      </c>
      <c r="E157" s="150">
        <f>'13 anys'!K90</f>
        <v>7</v>
      </c>
      <c r="F157" s="133">
        <f>'13 anys'!L90</f>
        <v>7</v>
      </c>
      <c r="G157" s="150">
        <f>'13 anys'!N90</f>
        <v>5</v>
      </c>
      <c r="H157" s="150">
        <f>'13 anys'!Q90</f>
        <v>6</v>
      </c>
      <c r="I157" s="133">
        <f>'13 anys'!R90</f>
        <v>5.5</v>
      </c>
      <c r="J157" s="109">
        <f>'13 anys'!V90</f>
        <v>6.375</v>
      </c>
    </row>
    <row r="158" spans="1:10" s="140" customFormat="1" x14ac:dyDescent="0.25">
      <c r="A158" s="302"/>
      <c r="B158" s="263"/>
      <c r="C158" s="257"/>
      <c r="D158" s="150">
        <f>'13 anys'!H91</f>
        <v>9</v>
      </c>
      <c r="E158" s="150">
        <f>'13 anys'!K91</f>
        <v>9.5</v>
      </c>
      <c r="F158" s="133">
        <f>'13 anys'!L91</f>
        <v>9.25</v>
      </c>
      <c r="G158" s="150">
        <f>'13 anys'!N91</f>
        <v>9</v>
      </c>
      <c r="H158" s="150">
        <f>'13 anys'!Q91</f>
        <v>9.5</v>
      </c>
      <c r="I158" s="133">
        <f>'13 anys'!R91</f>
        <v>9.25</v>
      </c>
      <c r="J158" s="109">
        <f>'13 anys'!V91</f>
        <v>9.375</v>
      </c>
    </row>
    <row r="159" spans="1:10" s="140" customFormat="1" x14ac:dyDescent="0.25">
      <c r="A159" s="302"/>
      <c r="B159" s="263"/>
      <c r="C159" s="257"/>
      <c r="D159" s="141">
        <f>'13 anys'!H92</f>
        <v>3.25</v>
      </c>
      <c r="E159" s="141">
        <f>'13 anys'!K92</f>
        <v>4</v>
      </c>
      <c r="F159" s="142">
        <f>'13 anys'!L92</f>
        <v>3.625</v>
      </c>
      <c r="G159" s="141">
        <f>'13 anys'!N92</f>
        <v>5</v>
      </c>
      <c r="H159" s="141">
        <f>'13 anys'!Q92</f>
        <v>4</v>
      </c>
      <c r="I159" s="142">
        <f>'13 anys'!R92</f>
        <v>4.5</v>
      </c>
      <c r="J159" s="109">
        <f>'13 anys'!V92</f>
        <v>3.28125</v>
      </c>
    </row>
    <row r="160" spans="1:10" s="140" customFormat="1" x14ac:dyDescent="0.25">
      <c r="A160" s="302"/>
      <c r="B160" s="263"/>
      <c r="C160" s="257"/>
      <c r="D160" s="150">
        <f>'13 anys'!H96</f>
        <v>7.666666666666667</v>
      </c>
      <c r="E160" s="150">
        <f>'13 anys'!K96</f>
        <v>8</v>
      </c>
      <c r="F160" s="133">
        <f>'13 anys'!L96</f>
        <v>7.8333333333333339</v>
      </c>
      <c r="G160" s="150">
        <f>'13 anys'!N96</f>
        <v>6</v>
      </c>
      <c r="H160" s="150">
        <f>'13 anys'!Q96</f>
        <v>8</v>
      </c>
      <c r="I160" s="133">
        <f>'13 anys'!R96</f>
        <v>7</v>
      </c>
      <c r="J160" s="109">
        <f>'13 anys'!V96</f>
        <v>8.2083333333333339</v>
      </c>
    </row>
    <row r="161" spans="1:10" s="140" customFormat="1" x14ac:dyDescent="0.25">
      <c r="A161" s="302"/>
      <c r="B161" s="263"/>
      <c r="C161" s="257"/>
      <c r="D161" s="150">
        <f>'13 anys'!H98</f>
        <v>6.25</v>
      </c>
      <c r="E161" s="150">
        <f>'13 anys'!K98</f>
        <v>9</v>
      </c>
      <c r="F161" s="133">
        <f>'13 anys'!L98</f>
        <v>7.625</v>
      </c>
      <c r="G161" s="150">
        <f>'13 anys'!N98</f>
        <v>6</v>
      </c>
      <c r="H161" s="150">
        <f>'13 anys'!Q98</f>
        <v>7</v>
      </c>
      <c r="I161" s="133">
        <f>'13 anys'!R98</f>
        <v>6.5</v>
      </c>
      <c r="J161" s="109">
        <f>'13 anys'!V98</f>
        <v>6.78125</v>
      </c>
    </row>
    <row r="162" spans="1:10" s="140" customFormat="1" x14ac:dyDescent="0.25">
      <c r="A162" s="302"/>
      <c r="B162" s="263"/>
      <c r="C162" s="257"/>
      <c r="D162" s="150">
        <f>'13 anys'!H101</f>
        <v>4.75</v>
      </c>
      <c r="E162" s="150">
        <f>'13 anys'!K101</f>
        <v>3</v>
      </c>
      <c r="F162" s="133">
        <f>'13 anys'!L101</f>
        <v>3.875</v>
      </c>
      <c r="G162" s="150">
        <f>'13 anys'!N101</f>
        <v>4</v>
      </c>
      <c r="H162" s="150">
        <f>'13 anys'!Q101</f>
        <v>4</v>
      </c>
      <c r="I162" s="133">
        <f>'13 anys'!R101</f>
        <v>4</v>
      </c>
      <c r="J162" s="109">
        <f>'13 anys'!V101</f>
        <v>2.46875</v>
      </c>
    </row>
    <row r="163" spans="1:10" s="140" customFormat="1" x14ac:dyDescent="0.25">
      <c r="A163" s="302"/>
      <c r="B163" s="263"/>
      <c r="C163" s="257"/>
      <c r="D163" s="150">
        <f>'13 anys'!H103</f>
        <v>3.4</v>
      </c>
      <c r="E163" s="150">
        <f>'13 anys'!K103</f>
        <v>5.5</v>
      </c>
      <c r="F163" s="133">
        <f>'13 anys'!L103</f>
        <v>4.45</v>
      </c>
      <c r="G163" s="150">
        <f>'13 anys'!N103</f>
        <v>3</v>
      </c>
      <c r="H163" s="150">
        <f>'13 anys'!Q103</f>
        <v>3</v>
      </c>
      <c r="I163" s="133">
        <f>'13 anys'!R103</f>
        <v>3</v>
      </c>
      <c r="J163" s="109">
        <f>'13 anys'!V103</f>
        <v>3.1124999999999998</v>
      </c>
    </row>
    <row r="164" spans="1:10" s="140" customFormat="1" x14ac:dyDescent="0.25">
      <c r="A164" s="302"/>
      <c r="B164" s="263"/>
      <c r="C164" s="257"/>
      <c r="D164" s="150">
        <f>'13 anys'!H113</f>
        <v>3.6666666666666665</v>
      </c>
      <c r="E164" s="150">
        <f>'13 anys'!K113</f>
        <v>4.5</v>
      </c>
      <c r="F164" s="133">
        <f>'13 anys'!L113</f>
        <v>4.083333333333333</v>
      </c>
      <c r="G164" s="150">
        <f>'13 anys'!N113</f>
        <v>4</v>
      </c>
      <c r="H164" s="150">
        <f>'13 anys'!Q113</f>
        <v>6</v>
      </c>
      <c r="I164" s="133">
        <f>'13 anys'!R113</f>
        <v>5</v>
      </c>
      <c r="J164" s="109">
        <f>'13 anys'!V113</f>
        <v>4.520833333333333</v>
      </c>
    </row>
    <row r="165" spans="1:10" s="140" customFormat="1" x14ac:dyDescent="0.25">
      <c r="A165" s="302"/>
      <c r="B165" s="263"/>
      <c r="C165" s="257"/>
      <c r="D165" s="150">
        <f>'13 anys'!H114</f>
        <v>3.5</v>
      </c>
      <c r="E165" s="150">
        <f>'13 anys'!K114</f>
        <v>5</v>
      </c>
      <c r="F165" s="133">
        <f>'13 anys'!L114</f>
        <v>4.25</v>
      </c>
      <c r="G165" s="150">
        <f>'13 anys'!N114</f>
        <v>5</v>
      </c>
      <c r="H165" s="150">
        <f>'13 anys'!Q114</f>
        <v>5</v>
      </c>
      <c r="I165" s="133">
        <f>'13 anys'!R114</f>
        <v>5</v>
      </c>
      <c r="J165" s="109">
        <f>'13 anys'!V114</f>
        <v>4.5625</v>
      </c>
    </row>
    <row r="166" spans="1:10" s="140" customFormat="1" x14ac:dyDescent="0.25">
      <c r="A166" s="302"/>
      <c r="B166" s="263"/>
      <c r="C166" s="258"/>
      <c r="D166" s="148">
        <f>'13 anys'!H117</f>
        <v>3.75</v>
      </c>
      <c r="E166" s="148">
        <f>'13 anys'!K117</f>
        <v>5.5</v>
      </c>
      <c r="F166" s="134">
        <f>'13 anys'!L117</f>
        <v>4.625</v>
      </c>
      <c r="G166" s="148">
        <f>'13 anys'!N117</f>
        <v>5</v>
      </c>
      <c r="H166" s="148">
        <f>'13 anys'!Q117</f>
        <v>3</v>
      </c>
      <c r="I166" s="134">
        <f>'13 anys'!R117</f>
        <v>4</v>
      </c>
      <c r="J166" s="111">
        <f>'13 anys'!V117</f>
        <v>4.65625</v>
      </c>
    </row>
    <row r="167" spans="1:10" s="140" customFormat="1" x14ac:dyDescent="0.25">
      <c r="A167" s="302"/>
      <c r="B167" s="263"/>
      <c r="C167" s="259" t="s">
        <v>87</v>
      </c>
      <c r="D167" s="150">
        <f>'13 anys'!H3</f>
        <v>3.8</v>
      </c>
      <c r="E167" s="150">
        <f>'13 anys'!K3</f>
        <v>5.5</v>
      </c>
      <c r="F167" s="133">
        <f>'13 anys'!L3</f>
        <v>4.6500000000000004</v>
      </c>
      <c r="G167" s="150">
        <f>'13 anys'!N3</f>
        <v>4</v>
      </c>
      <c r="H167" s="150">
        <f>'13 anys'!Q3</f>
        <v>4</v>
      </c>
      <c r="I167" s="133">
        <f>'13 anys'!R3</f>
        <v>4</v>
      </c>
      <c r="J167" s="109">
        <f>'13 anys'!V3</f>
        <v>4.6624999999999996</v>
      </c>
    </row>
    <row r="168" spans="1:10" s="140" customFormat="1" x14ac:dyDescent="0.25">
      <c r="A168" s="302"/>
      <c r="B168" s="263"/>
      <c r="C168" s="260"/>
      <c r="D168" s="150">
        <f>'13 anys'!H27</f>
        <v>8</v>
      </c>
      <c r="E168" s="150">
        <f>'13 anys'!K27</f>
        <v>9</v>
      </c>
      <c r="F168" s="133">
        <f>'13 anys'!L27</f>
        <v>8.5</v>
      </c>
      <c r="G168" s="150">
        <f>'13 anys'!N27</f>
        <v>7</v>
      </c>
      <c r="H168" s="150">
        <f>'13 anys'!Q27</f>
        <v>8</v>
      </c>
      <c r="I168" s="133">
        <f>'13 anys'!R27</f>
        <v>7.5</v>
      </c>
      <c r="J168" s="109">
        <f>'13 anys'!V27</f>
        <v>7.5</v>
      </c>
    </row>
    <row r="169" spans="1:10" s="140" customFormat="1" x14ac:dyDescent="0.25">
      <c r="A169" s="302"/>
      <c r="B169" s="263"/>
      <c r="C169" s="260"/>
      <c r="D169" s="150">
        <f>'13 anys'!H32</f>
        <v>9.25</v>
      </c>
      <c r="E169" s="150">
        <f>'13 anys'!K32</f>
        <v>9</v>
      </c>
      <c r="F169" s="133">
        <f>'13 anys'!L32</f>
        <v>9.125</v>
      </c>
      <c r="G169" s="150">
        <f>'13 anys'!N32</f>
        <v>9</v>
      </c>
      <c r="H169" s="150">
        <f>'13 anys'!Q32</f>
        <v>9</v>
      </c>
      <c r="I169" s="133">
        <f>'13 anys'!R32</f>
        <v>9</v>
      </c>
      <c r="J169" s="109">
        <f>'13 anys'!V32</f>
        <v>8.78125</v>
      </c>
    </row>
    <row r="170" spans="1:10" s="140" customFormat="1" x14ac:dyDescent="0.25">
      <c r="A170" s="302"/>
      <c r="B170" s="263"/>
      <c r="C170" s="260"/>
      <c r="D170" s="150">
        <f>'13 anys'!H37</f>
        <v>3.6666666666666665</v>
      </c>
      <c r="E170" s="150">
        <f>'13 anys'!K37</f>
        <v>5</v>
      </c>
      <c r="F170" s="133">
        <f>'13 anys'!L37</f>
        <v>4.333333333333333</v>
      </c>
      <c r="G170" s="150">
        <f>'13 anys'!N37</f>
        <v>5</v>
      </c>
      <c r="H170" s="150">
        <f>'13 anys'!Q37</f>
        <v>5</v>
      </c>
      <c r="I170" s="133">
        <f>'13 anys'!R37</f>
        <v>5</v>
      </c>
      <c r="J170" s="109">
        <f>'13 anys'!V37</f>
        <v>5.083333333333333</v>
      </c>
    </row>
    <row r="171" spans="1:10" s="140" customFormat="1" x14ac:dyDescent="0.25">
      <c r="A171" s="302"/>
      <c r="B171" s="263"/>
      <c r="C171" s="260"/>
      <c r="D171" s="150">
        <f>'13 anys'!H38</f>
        <v>5.8</v>
      </c>
      <c r="E171" s="150">
        <f>'13 anys'!K38</f>
        <v>5.5</v>
      </c>
      <c r="F171" s="133">
        <f>'13 anys'!L38</f>
        <v>5.65</v>
      </c>
      <c r="G171" s="150">
        <f>'13 anys'!N38</f>
        <v>5</v>
      </c>
      <c r="H171" s="150">
        <f>'13 anys'!Q38</f>
        <v>5</v>
      </c>
      <c r="I171" s="133">
        <f>'13 anys'!R38</f>
        <v>5</v>
      </c>
      <c r="J171" s="109">
        <f>'13 anys'!V38</f>
        <v>5.6624999999999996</v>
      </c>
    </row>
    <row r="172" spans="1:10" s="140" customFormat="1" x14ac:dyDescent="0.25">
      <c r="A172" s="302"/>
      <c r="B172" s="263"/>
      <c r="C172" s="260"/>
      <c r="D172" s="150">
        <f>'13 anys'!H39</f>
        <v>6</v>
      </c>
      <c r="E172" s="150">
        <f>'13 anys'!K39</f>
        <v>6.5</v>
      </c>
      <c r="F172" s="133">
        <f>'13 anys'!L39</f>
        <v>6.25</v>
      </c>
      <c r="G172" s="150">
        <f>'13 anys'!N39</f>
        <v>7</v>
      </c>
      <c r="H172" s="150">
        <f>'13 anys'!Q39</f>
        <v>7.5</v>
      </c>
      <c r="I172" s="133">
        <f>'13 anys'!R39</f>
        <v>7.25</v>
      </c>
      <c r="J172" s="109">
        <f>'13 anys'!V39</f>
        <v>6.625</v>
      </c>
    </row>
    <row r="173" spans="1:10" s="140" customFormat="1" x14ac:dyDescent="0.25">
      <c r="A173" s="302"/>
      <c r="B173" s="263"/>
      <c r="C173" s="260"/>
      <c r="D173" s="150">
        <f>'13 anys'!H42</f>
        <v>4</v>
      </c>
      <c r="E173" s="150">
        <f>'13 anys'!K42</f>
        <v>5</v>
      </c>
      <c r="F173" s="133">
        <f>'13 anys'!L42</f>
        <v>4.5</v>
      </c>
      <c r="G173" s="150">
        <f>'13 anys'!N42</f>
        <v>5</v>
      </c>
      <c r="H173" s="150">
        <f>'13 anys'!Q42</f>
        <v>5.5</v>
      </c>
      <c r="I173" s="133">
        <f>'13 anys'!R42</f>
        <v>5.25</v>
      </c>
      <c r="J173" s="109">
        <f>'13 anys'!V42</f>
        <v>4.6875</v>
      </c>
    </row>
    <row r="174" spans="1:10" s="140" customFormat="1" x14ac:dyDescent="0.25">
      <c r="A174" s="302"/>
      <c r="B174" s="263"/>
      <c r="C174" s="260"/>
      <c r="D174" s="150">
        <f>'13 anys'!H43</f>
        <v>6.333333333333333</v>
      </c>
      <c r="E174" s="150">
        <f>'13 anys'!K43</f>
        <v>7</v>
      </c>
      <c r="F174" s="133">
        <f>'13 anys'!L43</f>
        <v>6.6666666666666661</v>
      </c>
      <c r="G174" s="150">
        <f>'13 anys'!N43</f>
        <v>6</v>
      </c>
      <c r="H174" s="150">
        <f>'13 anys'!Q43</f>
        <v>7</v>
      </c>
      <c r="I174" s="133">
        <f>'13 anys'!R43</f>
        <v>6.5</v>
      </c>
      <c r="J174" s="109">
        <f>'13 anys'!V43</f>
        <v>6.5416666666666661</v>
      </c>
    </row>
    <row r="175" spans="1:10" s="140" customFormat="1" x14ac:dyDescent="0.25">
      <c r="A175" s="302"/>
      <c r="B175" s="263"/>
      <c r="C175" s="260"/>
      <c r="D175" s="150">
        <f>'13 anys'!H44</f>
        <v>5.666666666666667</v>
      </c>
      <c r="E175" s="150">
        <f>'13 anys'!K44</f>
        <v>7</v>
      </c>
      <c r="F175" s="133">
        <f>'13 anys'!L44</f>
        <v>6.3333333333333339</v>
      </c>
      <c r="G175" s="150">
        <f>'13 anys'!N44</f>
        <v>6</v>
      </c>
      <c r="H175" s="150">
        <f>'13 anys'!Q44</f>
        <v>7</v>
      </c>
      <c r="I175" s="133">
        <f>'13 anys'!R44</f>
        <v>6.5</v>
      </c>
      <c r="J175" s="109">
        <f>'13 anys'!V44</f>
        <v>6.7083333333333339</v>
      </c>
    </row>
    <row r="176" spans="1:10" s="140" customFormat="1" x14ac:dyDescent="0.25">
      <c r="A176" s="302"/>
      <c r="B176" s="263"/>
      <c r="C176" s="260"/>
      <c r="D176" s="150">
        <f>'13 anys'!H46</f>
        <v>7.25</v>
      </c>
      <c r="E176" s="150">
        <f>'13 anys'!K46</f>
        <v>7.5</v>
      </c>
      <c r="F176" s="133">
        <f>'13 anys'!L46</f>
        <v>7.375</v>
      </c>
      <c r="G176" s="150">
        <f>'13 anys'!N46</f>
        <v>7</v>
      </c>
      <c r="H176" s="150">
        <f>'13 anys'!Q46</f>
        <v>7</v>
      </c>
      <c r="I176" s="133">
        <f>'13 anys'!R46</f>
        <v>7</v>
      </c>
      <c r="J176" s="109">
        <f>'13 anys'!V46</f>
        <v>7.34375</v>
      </c>
    </row>
    <row r="177" spans="1:10" s="140" customFormat="1" x14ac:dyDescent="0.25">
      <c r="A177" s="302"/>
      <c r="B177" s="263"/>
      <c r="C177" s="260"/>
      <c r="D177" s="150">
        <f>'13 anys'!H47</f>
        <v>2.6666666666666665</v>
      </c>
      <c r="E177" s="150">
        <f>'13 anys'!K47</f>
        <v>5</v>
      </c>
      <c r="F177" s="133">
        <f>'13 anys'!L47</f>
        <v>3.833333333333333</v>
      </c>
      <c r="G177" s="150">
        <f>'13 anys'!N47</f>
        <v>5</v>
      </c>
      <c r="H177" s="150">
        <f>'13 anys'!Q47</f>
        <v>5</v>
      </c>
      <c r="I177" s="133">
        <f>'13 anys'!R47</f>
        <v>5</v>
      </c>
      <c r="J177" s="109">
        <f>'13 anys'!V47</f>
        <v>3.958333333333333</v>
      </c>
    </row>
    <row r="178" spans="1:10" s="140" customFormat="1" x14ac:dyDescent="0.25">
      <c r="A178" s="302"/>
      <c r="B178" s="263"/>
      <c r="C178" s="260"/>
      <c r="D178" s="150">
        <f>'13 anys'!H51</f>
        <v>6.333333333333333</v>
      </c>
      <c r="E178" s="150">
        <f>'13 anys'!K51</f>
        <v>6</v>
      </c>
      <c r="F178" s="133">
        <f>'13 anys'!L51</f>
        <v>6.1666666666666661</v>
      </c>
      <c r="G178" s="150">
        <f>'13 anys'!N51</f>
        <v>8</v>
      </c>
      <c r="H178" s="150">
        <f>'13 anys'!Q51</f>
        <v>8</v>
      </c>
      <c r="I178" s="133">
        <f>'13 anys'!R51</f>
        <v>8</v>
      </c>
      <c r="J178" s="109">
        <f>'13 anys'!V51</f>
        <v>7.5416666666666661</v>
      </c>
    </row>
    <row r="179" spans="1:10" s="140" customFormat="1" x14ac:dyDescent="0.25">
      <c r="A179" s="302"/>
      <c r="B179" s="263"/>
      <c r="C179" s="260"/>
      <c r="D179" s="150">
        <f>'13 anys'!H52</f>
        <v>8.6666666666666661</v>
      </c>
      <c r="E179" s="150">
        <f>'13 anys'!K52</f>
        <v>9</v>
      </c>
      <c r="F179" s="133">
        <f>'13 anys'!L52</f>
        <v>8.8333333333333321</v>
      </c>
      <c r="G179" s="150">
        <f>'13 anys'!N52</f>
        <v>8</v>
      </c>
      <c r="H179" s="150">
        <f>'13 anys'!Q52</f>
        <v>9.5</v>
      </c>
      <c r="I179" s="133">
        <f>'13 anys'!R52</f>
        <v>8.75</v>
      </c>
      <c r="J179" s="109">
        <f>'13 anys'!V52</f>
        <v>8.1458333333333321</v>
      </c>
    </row>
    <row r="180" spans="1:10" s="140" customFormat="1" x14ac:dyDescent="0.25">
      <c r="A180" s="302"/>
      <c r="B180" s="263"/>
      <c r="C180" s="260"/>
      <c r="D180" s="150">
        <f>'13 anys'!H55</f>
        <v>6.5</v>
      </c>
      <c r="E180" s="150">
        <f>'13 anys'!K55</f>
        <v>5</v>
      </c>
      <c r="F180" s="133">
        <f>'13 anys'!L55</f>
        <v>5.75</v>
      </c>
      <c r="G180" s="150">
        <f>'13 anys'!N55</f>
        <v>6</v>
      </c>
      <c r="H180" s="150">
        <f>'13 anys'!Q55</f>
        <v>6</v>
      </c>
      <c r="I180" s="133">
        <f>'13 anys'!R55</f>
        <v>6</v>
      </c>
      <c r="J180" s="109">
        <f>'13 anys'!V55</f>
        <v>6.1875</v>
      </c>
    </row>
    <row r="181" spans="1:10" s="140" customFormat="1" x14ac:dyDescent="0.25">
      <c r="A181" s="302"/>
      <c r="B181" s="263"/>
      <c r="C181" s="260"/>
      <c r="D181" s="150">
        <f>'13 anys'!H56</f>
        <v>4.25</v>
      </c>
      <c r="E181" s="150">
        <f>'13 anys'!K56</f>
        <v>5.5</v>
      </c>
      <c r="F181" s="133">
        <f>'13 anys'!L56</f>
        <v>4.875</v>
      </c>
      <c r="G181" s="150">
        <f>'13 anys'!N56</f>
        <v>6</v>
      </c>
      <c r="H181" s="150">
        <f>'13 anys'!Q56</f>
        <v>4.5</v>
      </c>
      <c r="I181" s="133">
        <f>'13 anys'!R56</f>
        <v>5.25</v>
      </c>
      <c r="J181" s="109">
        <f>'13 anys'!V56</f>
        <v>5.28125</v>
      </c>
    </row>
    <row r="182" spans="1:10" s="140" customFormat="1" x14ac:dyDescent="0.25">
      <c r="A182" s="302"/>
      <c r="B182" s="263"/>
      <c r="C182" s="260"/>
      <c r="D182" s="150">
        <f>'13 anys'!H57</f>
        <v>6.5</v>
      </c>
      <c r="E182" s="150">
        <f>'13 anys'!K57</f>
        <v>6</v>
      </c>
      <c r="F182" s="133">
        <f>'13 anys'!L57</f>
        <v>6.25</v>
      </c>
      <c r="G182" s="150">
        <f>'13 anys'!N57</f>
        <v>5</v>
      </c>
      <c r="H182" s="150">
        <f>'13 anys'!Q57</f>
        <v>6</v>
      </c>
      <c r="I182" s="133">
        <f>'13 anys'!R57</f>
        <v>5.5</v>
      </c>
      <c r="J182" s="109">
        <f>'13 anys'!V57</f>
        <v>5.9375</v>
      </c>
    </row>
    <row r="183" spans="1:10" s="140" customFormat="1" x14ac:dyDescent="0.25">
      <c r="A183" s="302"/>
      <c r="B183" s="263"/>
      <c r="C183" s="260"/>
      <c r="D183" s="150">
        <f>'13 anys'!H58</f>
        <v>4.8</v>
      </c>
      <c r="E183" s="150">
        <f>'13 anys'!K58</f>
        <v>5.5</v>
      </c>
      <c r="F183" s="133">
        <f>'13 anys'!L58</f>
        <v>5.15</v>
      </c>
      <c r="G183" s="150">
        <f>'13 anys'!N58</f>
        <v>4</v>
      </c>
      <c r="H183" s="150">
        <f>'13 anys'!Q58</f>
        <v>6</v>
      </c>
      <c r="I183" s="133">
        <f>'13 anys'!R58</f>
        <v>5</v>
      </c>
      <c r="J183" s="109">
        <f>'13 anys'!V58</f>
        <v>5.5374999999999996</v>
      </c>
    </row>
    <row r="184" spans="1:10" s="140" customFormat="1" x14ac:dyDescent="0.25">
      <c r="A184" s="302"/>
      <c r="B184" s="263"/>
      <c r="C184" s="260"/>
      <c r="D184" s="150">
        <f>'13 anys'!H65</f>
        <v>4.75</v>
      </c>
      <c r="E184" s="150">
        <f>'13 anys'!K65</f>
        <v>4.5</v>
      </c>
      <c r="F184" s="133">
        <f>'13 anys'!L65</f>
        <v>4.625</v>
      </c>
      <c r="G184" s="150">
        <f>'13 anys'!N65</f>
        <v>5</v>
      </c>
      <c r="H184" s="150">
        <f>'13 anys'!Q65</f>
        <v>5.5</v>
      </c>
      <c r="I184" s="133">
        <f>'13 anys'!R65</f>
        <v>5.25</v>
      </c>
      <c r="J184" s="109">
        <f>'13 anys'!V65</f>
        <v>5.46875</v>
      </c>
    </row>
    <row r="185" spans="1:10" s="140" customFormat="1" x14ac:dyDescent="0.25">
      <c r="A185" s="302"/>
      <c r="B185" s="263"/>
      <c r="C185" s="260"/>
      <c r="D185" s="150">
        <f>'13 anys'!H66</f>
        <v>5.666666666666667</v>
      </c>
      <c r="E185" s="150">
        <f>'13 anys'!K66</f>
        <v>6</v>
      </c>
      <c r="F185" s="133">
        <f>'13 anys'!L66</f>
        <v>5.8333333333333339</v>
      </c>
      <c r="G185" s="150">
        <f>'13 anys'!N66</f>
        <v>5</v>
      </c>
      <c r="H185" s="150">
        <f>'13 anys'!Q66</f>
        <v>6</v>
      </c>
      <c r="I185" s="133">
        <f>'13 anys'!R66</f>
        <v>5.5</v>
      </c>
      <c r="J185" s="109">
        <f>'13 anys'!V66</f>
        <v>6.0833333333333339</v>
      </c>
    </row>
    <row r="186" spans="1:10" s="140" customFormat="1" x14ac:dyDescent="0.25">
      <c r="A186" s="302"/>
      <c r="B186" s="263"/>
      <c r="C186" s="260"/>
      <c r="D186" s="150">
        <f>'13 anys'!H67</f>
        <v>5.25</v>
      </c>
      <c r="E186" s="150">
        <f>'13 anys'!K67</f>
        <v>6</v>
      </c>
      <c r="F186" s="133">
        <f>'13 anys'!L67</f>
        <v>5.625</v>
      </c>
      <c r="G186" s="150">
        <f>'13 anys'!N67</f>
        <v>6</v>
      </c>
      <c r="H186" s="150">
        <f>'13 anys'!Q67</f>
        <v>6.5</v>
      </c>
      <c r="I186" s="133">
        <f>'13 anys'!R67</f>
        <v>6.25</v>
      </c>
      <c r="J186" s="109">
        <f>'13 anys'!V67</f>
        <v>6.21875</v>
      </c>
    </row>
    <row r="187" spans="1:10" s="140" customFormat="1" x14ac:dyDescent="0.25">
      <c r="A187" s="302"/>
      <c r="B187" s="263"/>
      <c r="C187" s="260"/>
      <c r="D187" s="150">
        <f>'13 anys'!H68</f>
        <v>5.666666666666667</v>
      </c>
      <c r="E187" s="150">
        <f>'13 anys'!K68</f>
        <v>6.5</v>
      </c>
      <c r="F187" s="133">
        <f>'13 anys'!L68</f>
        <v>6.0833333333333339</v>
      </c>
      <c r="G187" s="150">
        <f>'13 anys'!N68</f>
        <v>6</v>
      </c>
      <c r="H187" s="150">
        <f>'13 anys'!Q68</f>
        <v>7</v>
      </c>
      <c r="I187" s="133">
        <f>'13 anys'!R68</f>
        <v>6.5</v>
      </c>
      <c r="J187" s="109">
        <f>'13 anys'!V68</f>
        <v>6.3958333333333339</v>
      </c>
    </row>
    <row r="188" spans="1:10" s="140" customFormat="1" x14ac:dyDescent="0.25">
      <c r="A188" s="302"/>
      <c r="B188" s="263"/>
      <c r="C188" s="260"/>
      <c r="D188" s="150">
        <f>'13 anys'!H70</f>
        <v>3.5</v>
      </c>
      <c r="E188" s="150">
        <f>'13 anys'!K70</f>
        <v>4.5</v>
      </c>
      <c r="F188" s="133">
        <f>'13 anys'!L70</f>
        <v>4</v>
      </c>
      <c r="G188" s="150">
        <f>'13 anys'!N70</f>
        <v>4</v>
      </c>
      <c r="H188" s="150">
        <f>'13 anys'!Q70</f>
        <v>4</v>
      </c>
      <c r="I188" s="133">
        <f>'13 anys'!R70</f>
        <v>4</v>
      </c>
      <c r="J188" s="109">
        <f>'13 anys'!V70</f>
        <v>3.25</v>
      </c>
    </row>
    <row r="189" spans="1:10" s="140" customFormat="1" x14ac:dyDescent="0.25">
      <c r="A189" s="302"/>
      <c r="B189" s="263"/>
      <c r="C189" s="260"/>
      <c r="D189" s="150">
        <f>'13 anys'!H72</f>
        <v>6</v>
      </c>
      <c r="E189" s="150">
        <f>'13 anys'!K72</f>
        <v>7</v>
      </c>
      <c r="F189" s="133">
        <f>'13 anys'!L72</f>
        <v>6.5</v>
      </c>
      <c r="G189" s="150">
        <f>'13 anys'!N72</f>
        <v>6</v>
      </c>
      <c r="H189" s="150">
        <f>'13 anys'!Q72</f>
        <v>7</v>
      </c>
      <c r="I189" s="133">
        <f>'13 anys'!R72</f>
        <v>6.5</v>
      </c>
      <c r="J189" s="109">
        <f>'13 anys'!V72</f>
        <v>6.75</v>
      </c>
    </row>
    <row r="190" spans="1:10" s="140" customFormat="1" x14ac:dyDescent="0.25">
      <c r="A190" s="302"/>
      <c r="B190" s="263"/>
      <c r="C190" s="260"/>
      <c r="D190" s="150">
        <f>'13 anys'!H73</f>
        <v>6</v>
      </c>
      <c r="E190" s="150">
        <f>'13 anys'!K73</f>
        <v>7.5</v>
      </c>
      <c r="F190" s="133">
        <f>'13 anys'!L73</f>
        <v>6.75</v>
      </c>
      <c r="G190" s="150">
        <f>'13 anys'!N73</f>
        <v>6</v>
      </c>
      <c r="H190" s="150">
        <f>'13 anys'!Q73</f>
        <v>6.5</v>
      </c>
      <c r="I190" s="133">
        <f>'13 anys'!R73</f>
        <v>6.25</v>
      </c>
      <c r="J190" s="109">
        <f>'13 anys'!V73</f>
        <v>6.5</v>
      </c>
    </row>
    <row r="191" spans="1:10" s="140" customFormat="1" x14ac:dyDescent="0.25">
      <c r="A191" s="302"/>
      <c r="B191" s="263"/>
      <c r="C191" s="260"/>
      <c r="D191" s="150">
        <f>'13 anys'!H75</f>
        <v>5.333333333333333</v>
      </c>
      <c r="E191" s="150">
        <f>'13 anys'!K75</f>
        <v>6</v>
      </c>
      <c r="F191" s="133">
        <f>'13 anys'!L75</f>
        <v>5.6666666666666661</v>
      </c>
      <c r="G191" s="150">
        <f>'13 anys'!N75</f>
        <v>5</v>
      </c>
      <c r="H191" s="150">
        <f>'13 anys'!Q75</f>
        <v>5</v>
      </c>
      <c r="I191" s="133">
        <f>'13 anys'!R75</f>
        <v>5</v>
      </c>
      <c r="J191" s="109">
        <f>'13 anys'!V75</f>
        <v>5.4166666666666661</v>
      </c>
    </row>
    <row r="192" spans="1:10" s="140" customFormat="1" x14ac:dyDescent="0.25">
      <c r="A192" s="302"/>
      <c r="B192" s="263"/>
      <c r="C192" s="260"/>
      <c r="D192" s="150">
        <f>'13 anys'!H79</f>
        <v>4.75</v>
      </c>
      <c r="E192" s="150">
        <f>'13 anys'!K79</f>
        <v>5.5</v>
      </c>
      <c r="F192" s="133">
        <f>'13 anys'!L79</f>
        <v>5.125</v>
      </c>
      <c r="G192" s="150">
        <f>'13 anys'!N79</f>
        <v>5</v>
      </c>
      <c r="H192" s="150">
        <f>'13 anys'!Q79</f>
        <v>5.5</v>
      </c>
      <c r="I192" s="133">
        <f>'13 anys'!R79</f>
        <v>5.25</v>
      </c>
      <c r="J192" s="109">
        <f>'13 anys'!V79</f>
        <v>5.34375</v>
      </c>
    </row>
    <row r="193" spans="1:10" s="140" customFormat="1" x14ac:dyDescent="0.25">
      <c r="A193" s="302"/>
      <c r="B193" s="263"/>
      <c r="C193" s="260"/>
      <c r="D193" s="150">
        <f>'13 anys'!H80</f>
        <v>7</v>
      </c>
      <c r="E193" s="150">
        <f>'13 anys'!K80</f>
        <v>8</v>
      </c>
      <c r="F193" s="133">
        <f>'13 anys'!L80</f>
        <v>7.5</v>
      </c>
      <c r="G193" s="150">
        <f>'13 anys'!N80</f>
        <v>6</v>
      </c>
      <c r="H193" s="150">
        <f>'13 anys'!Q80</f>
        <v>7</v>
      </c>
      <c r="I193" s="133">
        <f>'13 anys'!R80</f>
        <v>6.5</v>
      </c>
      <c r="J193" s="109">
        <f>'13 anys'!V80</f>
        <v>6.75</v>
      </c>
    </row>
    <row r="194" spans="1:10" s="140" customFormat="1" x14ac:dyDescent="0.25">
      <c r="A194" s="302"/>
      <c r="B194" s="263"/>
      <c r="C194" s="260"/>
      <c r="D194" s="150">
        <f>'13 anys'!H82</f>
        <v>6.6</v>
      </c>
      <c r="E194" s="150">
        <f>'13 anys'!K82</f>
        <v>6.5</v>
      </c>
      <c r="F194" s="133">
        <f>'13 anys'!L82</f>
        <v>6.55</v>
      </c>
      <c r="G194" s="150">
        <f>'13 anys'!N82</f>
        <v>5</v>
      </c>
      <c r="H194" s="150">
        <f>'13 anys'!Q82</f>
        <v>5.5</v>
      </c>
      <c r="I194" s="133">
        <f>'13 anys'!R82</f>
        <v>5.25</v>
      </c>
      <c r="J194" s="109">
        <f>'13 anys'!V82</f>
        <v>5.95</v>
      </c>
    </row>
    <row r="195" spans="1:10" s="140" customFormat="1" x14ac:dyDescent="0.25">
      <c r="A195" s="302"/>
      <c r="B195" s="263"/>
      <c r="C195" s="260"/>
      <c r="D195" s="150">
        <f>'13 anys'!H83</f>
        <v>4.5999999999999996</v>
      </c>
      <c r="E195" s="150">
        <f>'13 anys'!K83</f>
        <v>5.5</v>
      </c>
      <c r="F195" s="133">
        <f>'13 anys'!L83</f>
        <v>5.05</v>
      </c>
      <c r="G195" s="150">
        <f>'13 anys'!N83</f>
        <v>3</v>
      </c>
      <c r="H195" s="150">
        <f>'13 anys'!Q83</f>
        <v>4</v>
      </c>
      <c r="I195" s="133">
        <f>'13 anys'!R83</f>
        <v>3.5</v>
      </c>
      <c r="J195" s="109">
        <f>'13 anys'!V83</f>
        <v>4.6375000000000002</v>
      </c>
    </row>
    <row r="196" spans="1:10" s="140" customFormat="1" x14ac:dyDescent="0.25">
      <c r="A196" s="302"/>
      <c r="B196" s="263"/>
      <c r="C196" s="260"/>
      <c r="D196" s="150">
        <f>'13 anys'!H86</f>
        <v>2.75</v>
      </c>
      <c r="E196" s="150">
        <f>'13 anys'!K86</f>
        <v>4.5</v>
      </c>
      <c r="F196" s="133">
        <f>'13 anys'!L86</f>
        <v>3.625</v>
      </c>
      <c r="G196" s="150">
        <f>'13 anys'!N86</f>
        <v>2</v>
      </c>
      <c r="H196" s="150">
        <f>'13 anys'!Q86</f>
        <v>3.5</v>
      </c>
      <c r="I196" s="133">
        <f>'13 anys'!R86</f>
        <v>2.75</v>
      </c>
      <c r="J196" s="109">
        <f>'13 anys'!V86</f>
        <v>3.84375</v>
      </c>
    </row>
    <row r="197" spans="1:10" s="140" customFormat="1" x14ac:dyDescent="0.25">
      <c r="A197" s="302"/>
      <c r="B197" s="263"/>
      <c r="C197" s="260"/>
      <c r="D197" s="150">
        <f>'13 anys'!H87</f>
        <v>7.666666666666667</v>
      </c>
      <c r="E197" s="150">
        <f>'13 anys'!K87</f>
        <v>8</v>
      </c>
      <c r="F197" s="133">
        <f>'13 anys'!L87</f>
        <v>7.8333333333333339</v>
      </c>
      <c r="G197" s="150">
        <f>'13 anys'!N87</f>
        <v>6</v>
      </c>
      <c r="H197" s="150">
        <f>'13 anys'!Q87</f>
        <v>6.5</v>
      </c>
      <c r="I197" s="133">
        <f>'13 anys'!R87</f>
        <v>6.25</v>
      </c>
      <c r="J197" s="109">
        <f>'13 anys'!V87</f>
        <v>7.0208333333333339</v>
      </c>
    </row>
    <row r="198" spans="1:10" s="140" customFormat="1" x14ac:dyDescent="0.25">
      <c r="A198" s="302"/>
      <c r="B198" s="263"/>
      <c r="C198" s="260"/>
      <c r="D198" s="150">
        <f>'13 anys'!H88</f>
        <v>4.666666666666667</v>
      </c>
      <c r="E198" s="150">
        <f>'13 anys'!K88</f>
        <v>5.5</v>
      </c>
      <c r="F198" s="133">
        <f>'13 anys'!L88</f>
        <v>5.0833333333333339</v>
      </c>
      <c r="G198" s="150">
        <f>'13 anys'!N88</f>
        <v>2</v>
      </c>
      <c r="H198" s="150">
        <f>'13 anys'!Q88</f>
        <v>5.5</v>
      </c>
      <c r="I198" s="133">
        <f>'13 anys'!R88</f>
        <v>3.75</v>
      </c>
      <c r="J198" s="109">
        <f>'13 anys'!V88</f>
        <v>4.4583333333333339</v>
      </c>
    </row>
    <row r="199" spans="1:10" s="140" customFormat="1" x14ac:dyDescent="0.25">
      <c r="A199" s="302"/>
      <c r="B199" s="263"/>
      <c r="C199" s="260"/>
      <c r="D199" s="150">
        <f>'13 anys'!H89</f>
        <v>6.333333333333333</v>
      </c>
      <c r="E199" s="150">
        <f>'13 anys'!K89</f>
        <v>7</v>
      </c>
      <c r="F199" s="133">
        <f>'13 anys'!L89</f>
        <v>6.6666666666666661</v>
      </c>
      <c r="G199" s="150">
        <f>'13 anys'!N89</f>
        <v>6</v>
      </c>
      <c r="H199" s="150">
        <f>'13 anys'!Q89</f>
        <v>6</v>
      </c>
      <c r="I199" s="133">
        <f>'13 anys'!R89</f>
        <v>6</v>
      </c>
      <c r="J199" s="109">
        <f>'13 anys'!V89</f>
        <v>6.6666666666666661</v>
      </c>
    </row>
    <row r="200" spans="1:10" s="140" customFormat="1" x14ac:dyDescent="0.25">
      <c r="A200" s="302"/>
      <c r="B200" s="263"/>
      <c r="C200" s="260"/>
      <c r="D200" s="150">
        <f>'13 anys'!H93</f>
        <v>6.5</v>
      </c>
      <c r="E200" s="150">
        <f>'13 anys'!K93</f>
        <v>7.5</v>
      </c>
      <c r="F200" s="133">
        <f>'13 anys'!L93</f>
        <v>7</v>
      </c>
      <c r="G200" s="150">
        <f>'13 anys'!N93</f>
        <v>6</v>
      </c>
      <c r="H200" s="150">
        <f>'13 anys'!Q93</f>
        <v>6.5</v>
      </c>
      <c r="I200" s="133">
        <f>'13 anys'!R93</f>
        <v>6.25</v>
      </c>
      <c r="J200" s="109">
        <f>'13 anys'!V93</f>
        <v>6.5625</v>
      </c>
    </row>
    <row r="201" spans="1:10" s="140" customFormat="1" x14ac:dyDescent="0.25">
      <c r="A201" s="302"/>
      <c r="B201" s="263"/>
      <c r="C201" s="260"/>
      <c r="D201" s="150">
        <f>'13 anys'!H94</f>
        <v>7.25</v>
      </c>
      <c r="E201" s="150">
        <f>'13 anys'!K94</f>
        <v>8.5</v>
      </c>
      <c r="F201" s="133">
        <f>'13 anys'!L94</f>
        <v>7.875</v>
      </c>
      <c r="G201" s="150">
        <f>'13 anys'!N94</f>
        <v>6</v>
      </c>
      <c r="H201" s="150">
        <f>'13 anys'!Q94</f>
        <v>7</v>
      </c>
      <c r="I201" s="133">
        <f>'13 anys'!R94</f>
        <v>6.5</v>
      </c>
      <c r="J201" s="109">
        <f>'13 anys'!V94</f>
        <v>7.09375</v>
      </c>
    </row>
    <row r="202" spans="1:10" s="140" customFormat="1" x14ac:dyDescent="0.25">
      <c r="A202" s="302"/>
      <c r="B202" s="263"/>
      <c r="C202" s="260"/>
      <c r="D202" s="150">
        <f>'13 anys'!H95</f>
        <v>5</v>
      </c>
      <c r="E202" s="150">
        <f>'13 anys'!K95</f>
        <v>5</v>
      </c>
      <c r="F202" s="133">
        <f>'13 anys'!L95</f>
        <v>5</v>
      </c>
      <c r="G202" s="150">
        <f>'13 anys'!N95</f>
        <v>5</v>
      </c>
      <c r="H202" s="150">
        <f>'13 anys'!Q95</f>
        <v>4.5</v>
      </c>
      <c r="I202" s="133">
        <f>'13 anys'!R95</f>
        <v>4.75</v>
      </c>
      <c r="J202" s="109">
        <f>'13 anys'!V95</f>
        <v>4.6875</v>
      </c>
    </row>
    <row r="203" spans="1:10" s="140" customFormat="1" x14ac:dyDescent="0.25">
      <c r="A203" s="302"/>
      <c r="B203" s="263"/>
      <c r="C203" s="260"/>
      <c r="D203" s="150">
        <f>'13 anys'!H97</f>
        <v>6.75</v>
      </c>
      <c r="E203" s="150">
        <f>'13 anys'!K97</f>
        <v>7</v>
      </c>
      <c r="F203" s="133">
        <f>'13 anys'!L97</f>
        <v>6.875</v>
      </c>
      <c r="G203" s="150">
        <f>'13 anys'!N97</f>
        <v>6</v>
      </c>
      <c r="H203" s="150">
        <f>'13 anys'!Q97</f>
        <v>7</v>
      </c>
      <c r="I203" s="133">
        <f>'13 anys'!R97</f>
        <v>6.5</v>
      </c>
      <c r="J203" s="109">
        <f>'13 anys'!V97</f>
        <v>6.59375</v>
      </c>
    </row>
    <row r="204" spans="1:10" s="140" customFormat="1" x14ac:dyDescent="0.25">
      <c r="A204" s="302"/>
      <c r="B204" s="263"/>
      <c r="C204" s="260"/>
      <c r="D204" s="150">
        <f>'13 anys'!H99</f>
        <v>6</v>
      </c>
      <c r="E204" s="150">
        <f>'13 anys'!K99</f>
        <v>9</v>
      </c>
      <c r="F204" s="133">
        <f>'13 anys'!L99</f>
        <v>7.5</v>
      </c>
      <c r="G204" s="150">
        <f>'13 anys'!N99</f>
        <v>7</v>
      </c>
      <c r="H204" s="150">
        <f>'13 anys'!Q99</f>
        <v>7.5</v>
      </c>
      <c r="I204" s="133">
        <f>'13 anys'!R99</f>
        <v>7.25</v>
      </c>
      <c r="J204" s="109">
        <f>'13 anys'!V99</f>
        <v>7.4375</v>
      </c>
    </row>
    <row r="205" spans="1:10" s="140" customFormat="1" x14ac:dyDescent="0.25">
      <c r="A205" s="302"/>
      <c r="B205" s="263"/>
      <c r="C205" s="260"/>
      <c r="D205" s="150">
        <f>'13 anys'!H100</f>
        <v>7</v>
      </c>
      <c r="E205" s="150">
        <f>'13 anys'!K100</f>
        <v>8.5</v>
      </c>
      <c r="F205" s="133">
        <f>'13 anys'!L100</f>
        <v>7.75</v>
      </c>
      <c r="G205" s="150">
        <f>'13 anys'!N100</f>
        <v>6</v>
      </c>
      <c r="H205" s="150">
        <f>'13 anys'!Q100</f>
        <v>7</v>
      </c>
      <c r="I205" s="133">
        <f>'13 anys'!R100</f>
        <v>6.5</v>
      </c>
      <c r="J205" s="109">
        <f>'13 anys'!V100</f>
        <v>7.0625</v>
      </c>
    </row>
    <row r="206" spans="1:10" s="140" customFormat="1" x14ac:dyDescent="0.25">
      <c r="A206" s="302"/>
      <c r="B206" s="263"/>
      <c r="C206" s="260"/>
      <c r="D206" s="150">
        <f>'13 anys'!H102</f>
        <v>4.75</v>
      </c>
      <c r="E206" s="150">
        <f>'13 anys'!K102</f>
        <v>6</v>
      </c>
      <c r="F206" s="133">
        <f>'13 anys'!L102</f>
        <v>5.375</v>
      </c>
      <c r="G206" s="150">
        <f>'13 anys'!N102</f>
        <v>5</v>
      </c>
      <c r="H206" s="150">
        <f>'13 anys'!Q102</f>
        <v>6</v>
      </c>
      <c r="I206" s="133">
        <f>'13 anys'!R102</f>
        <v>5.5</v>
      </c>
      <c r="J206" s="109">
        <f>'13 anys'!V102</f>
        <v>5.5750000000000002</v>
      </c>
    </row>
    <row r="207" spans="1:10" s="140" customFormat="1" x14ac:dyDescent="0.25">
      <c r="A207" s="302"/>
      <c r="B207" s="263"/>
      <c r="C207" s="260"/>
      <c r="D207" s="150">
        <f>'13 anys'!H104</f>
        <v>3.5</v>
      </c>
      <c r="E207" s="33"/>
      <c r="F207" s="133">
        <f>'13 anys'!L104</f>
        <v>3.5</v>
      </c>
      <c r="G207" s="33"/>
      <c r="H207" s="33"/>
      <c r="I207" s="33"/>
      <c r="J207" s="109">
        <f>'13 anys'!V104</f>
        <v>3.5</v>
      </c>
    </row>
    <row r="208" spans="1:10" s="140" customFormat="1" x14ac:dyDescent="0.25">
      <c r="A208" s="302"/>
      <c r="B208" s="263"/>
      <c r="C208" s="260"/>
      <c r="D208" s="150">
        <f>'13 anys'!H105</f>
        <v>4.25</v>
      </c>
      <c r="E208" s="150">
        <f>'13 anys'!K105</f>
        <v>5</v>
      </c>
      <c r="F208" s="133">
        <f>'13 anys'!L105</f>
        <v>4.625</v>
      </c>
      <c r="G208" s="150">
        <f>'13 anys'!N105</f>
        <v>4</v>
      </c>
      <c r="H208" s="150">
        <f>'13 anys'!Q105</f>
        <v>4</v>
      </c>
      <c r="I208" s="133">
        <f>'13 anys'!R105</f>
        <v>4</v>
      </c>
      <c r="J208" s="109">
        <f>'13 anys'!V105</f>
        <v>3.40625</v>
      </c>
    </row>
    <row r="209" spans="1:10" s="140" customFormat="1" x14ac:dyDescent="0.25">
      <c r="A209" s="302"/>
      <c r="B209" s="263"/>
      <c r="C209" s="260"/>
      <c r="D209" s="150">
        <f>'13 anys'!H106</f>
        <v>4.666666666666667</v>
      </c>
      <c r="E209" s="150">
        <f>'13 anys'!K106</f>
        <v>6</v>
      </c>
      <c r="F209" s="133">
        <f>'13 anys'!L106</f>
        <v>5.3333333333333339</v>
      </c>
      <c r="G209" s="150">
        <f>'13 anys'!N106</f>
        <v>4</v>
      </c>
      <c r="H209" s="33"/>
      <c r="I209" s="133">
        <f>'13 anys'!R106</f>
        <v>4</v>
      </c>
      <c r="J209" s="109">
        <f>'13 anys'!V106</f>
        <v>5.8333333333333339</v>
      </c>
    </row>
    <row r="210" spans="1:10" s="140" customFormat="1" x14ac:dyDescent="0.25">
      <c r="A210" s="302"/>
      <c r="B210" s="263"/>
      <c r="C210" s="260"/>
      <c r="D210" s="150">
        <f>'13 anys'!H107</f>
        <v>4.333333333333333</v>
      </c>
      <c r="E210" s="33"/>
      <c r="F210" s="133">
        <f>'13 anys'!L107</f>
        <v>4.333333333333333</v>
      </c>
      <c r="G210" s="150">
        <f>'13 anys'!N107</f>
        <v>5</v>
      </c>
      <c r="H210" s="33"/>
      <c r="I210" s="133">
        <f>'13 anys'!R107</f>
        <v>5</v>
      </c>
      <c r="J210" s="109">
        <f>'13 anys'!V107</f>
        <v>5.2666666666666666</v>
      </c>
    </row>
    <row r="211" spans="1:10" s="140" customFormat="1" x14ac:dyDescent="0.25">
      <c r="A211" s="302"/>
      <c r="B211" s="263"/>
      <c r="C211" s="260"/>
      <c r="D211" s="150">
        <f>'13 anys'!H108</f>
        <v>3.6666666666666665</v>
      </c>
      <c r="E211" s="150">
        <f>'13 anys'!K108</f>
        <v>4.5</v>
      </c>
      <c r="F211" s="133">
        <f>'13 anys'!L108</f>
        <v>4.083333333333333</v>
      </c>
      <c r="G211" s="150">
        <f>'13 anys'!N108</f>
        <v>4</v>
      </c>
      <c r="H211" s="150">
        <f>'13 anys'!Q108</f>
        <v>3</v>
      </c>
      <c r="I211" s="133">
        <f>'13 anys'!R108</f>
        <v>3.5</v>
      </c>
      <c r="J211" s="109">
        <f>'13 anys'!V108</f>
        <v>3.395833333333333</v>
      </c>
    </row>
    <row r="212" spans="1:10" s="140" customFormat="1" x14ac:dyDescent="0.25">
      <c r="A212" s="302"/>
      <c r="B212" s="263"/>
      <c r="C212" s="260"/>
      <c r="D212" s="150">
        <f>'13 anys'!H109</f>
        <v>4.666666666666667</v>
      </c>
      <c r="E212" s="150">
        <f>'13 anys'!K109</f>
        <v>4</v>
      </c>
      <c r="F212" s="133">
        <f>'13 anys'!L109</f>
        <v>4.3333333333333339</v>
      </c>
      <c r="G212" s="150">
        <f>'13 anys'!N109</f>
        <v>5</v>
      </c>
      <c r="H212" s="150">
        <f>'13 anys'!Q109</f>
        <v>4</v>
      </c>
      <c r="I212" s="133">
        <f>'13 anys'!R109</f>
        <v>4.5</v>
      </c>
      <c r="J212" s="109">
        <f>'13 anys'!V109</f>
        <v>4.3666666666666671</v>
      </c>
    </row>
    <row r="213" spans="1:10" s="140" customFormat="1" x14ac:dyDescent="0.25">
      <c r="A213" s="302"/>
      <c r="B213" s="263"/>
      <c r="C213" s="260"/>
      <c r="D213" s="150">
        <f>'13 anys'!H110</f>
        <v>4.666666666666667</v>
      </c>
      <c r="E213" s="150">
        <f>'13 anys'!K110</f>
        <v>6</v>
      </c>
      <c r="F213" s="133">
        <f>'13 anys'!L110</f>
        <v>5.3333333333333339</v>
      </c>
      <c r="G213" s="150">
        <f>'13 anys'!N110</f>
        <v>4</v>
      </c>
      <c r="H213" s="33"/>
      <c r="I213" s="133">
        <f>'13 anys'!R110</f>
        <v>4</v>
      </c>
      <c r="J213" s="109">
        <f>'13 anys'!V110</f>
        <v>5.3333333333333339</v>
      </c>
    </row>
    <row r="214" spans="1:10" s="140" customFormat="1" x14ac:dyDescent="0.25">
      <c r="A214" s="302"/>
      <c r="B214" s="263"/>
      <c r="C214" s="260"/>
      <c r="D214" s="150">
        <f>'13 anys'!H111</f>
        <v>1.4</v>
      </c>
      <c r="E214" s="150">
        <f>'13 anys'!K111</f>
        <v>2.5</v>
      </c>
      <c r="F214" s="133">
        <f>'13 anys'!L111</f>
        <v>1.95</v>
      </c>
      <c r="G214" s="150">
        <f>'13 anys'!N111</f>
        <v>1</v>
      </c>
      <c r="H214" s="150">
        <f>'13 anys'!Q111</f>
        <v>2</v>
      </c>
      <c r="I214" s="133">
        <f>'13 anys'!R111</f>
        <v>1.5</v>
      </c>
      <c r="J214" s="109">
        <f>'13 anys'!V111</f>
        <v>1.3625</v>
      </c>
    </row>
    <row r="215" spans="1:10" s="140" customFormat="1" x14ac:dyDescent="0.25">
      <c r="A215" s="302"/>
      <c r="B215" s="263"/>
      <c r="C215" s="260"/>
      <c r="D215" s="150">
        <f>'13 anys'!H112</f>
        <v>4.666666666666667</v>
      </c>
      <c r="E215" s="150">
        <f>'13 anys'!K112</f>
        <v>5.5</v>
      </c>
      <c r="F215" s="133">
        <f>'13 anys'!L112</f>
        <v>5.0833333333333339</v>
      </c>
      <c r="G215" s="150">
        <f>'13 anys'!N112</f>
        <v>5</v>
      </c>
      <c r="H215" s="150">
        <f>'13 anys'!Q112</f>
        <v>5</v>
      </c>
      <c r="I215" s="133">
        <f>'13 anys'!R112</f>
        <v>5</v>
      </c>
      <c r="J215" s="109">
        <f>'13 anys'!V112</f>
        <v>5.5208333333333339</v>
      </c>
    </row>
    <row r="216" spans="1:10" s="140" customFormat="1" x14ac:dyDescent="0.25">
      <c r="A216" s="302"/>
      <c r="B216" s="263"/>
      <c r="C216" s="260"/>
      <c r="D216" s="150">
        <f>'13 anys'!H115</f>
        <v>4.5</v>
      </c>
      <c r="E216" s="150">
        <f>'13 anys'!K115</f>
        <v>6</v>
      </c>
      <c r="F216" s="133">
        <f>'13 anys'!L115</f>
        <v>5.25</v>
      </c>
      <c r="G216" s="150">
        <f>'13 anys'!N115</f>
        <v>5</v>
      </c>
      <c r="H216" s="150">
        <f>'13 anys'!Q115</f>
        <v>6</v>
      </c>
      <c r="I216" s="133">
        <f>'13 anys'!R115</f>
        <v>5.5</v>
      </c>
      <c r="J216" s="109">
        <f>'13 anys'!V115</f>
        <v>4.95</v>
      </c>
    </row>
    <row r="217" spans="1:10" s="140" customFormat="1" ht="15.75" thickBot="1" x14ac:dyDescent="0.3">
      <c r="A217" s="303"/>
      <c r="B217" s="264"/>
      <c r="C217" s="261"/>
      <c r="D217" s="157">
        <f>'13 anys'!H116</f>
        <v>4</v>
      </c>
      <c r="E217" s="157">
        <f>'13 anys'!K116</f>
        <v>5</v>
      </c>
      <c r="F217" s="136">
        <f>'13 anys'!L116</f>
        <v>4.5</v>
      </c>
      <c r="G217" s="157">
        <f>'13 anys'!N116</f>
        <v>4</v>
      </c>
      <c r="H217" s="157">
        <f>'13 anys'!Q116</f>
        <v>4</v>
      </c>
      <c r="I217" s="136">
        <f>'13 anys'!R116</f>
        <v>4</v>
      </c>
      <c r="J217" s="112">
        <f>'13 anys'!V116</f>
        <v>4.3</v>
      </c>
    </row>
    <row r="218" spans="1:10" s="140" customFormat="1" x14ac:dyDescent="0.25">
      <c r="A218" s="304" t="s">
        <v>117</v>
      </c>
      <c r="B218" s="271" t="s">
        <v>82</v>
      </c>
      <c r="C218" s="268" t="s">
        <v>86</v>
      </c>
      <c r="D218" s="160">
        <f>'14 anys'!H6</f>
        <v>6.333333333333333</v>
      </c>
      <c r="E218" s="160">
        <f>'14 anys'!K6</f>
        <v>8.5</v>
      </c>
      <c r="F218" s="137">
        <f>'14 anys'!L6</f>
        <v>7.4166666666666661</v>
      </c>
      <c r="G218" s="160">
        <f>'14 anys'!O6</f>
        <v>7</v>
      </c>
      <c r="H218" s="160">
        <f>'14 anys'!T6</f>
        <v>7</v>
      </c>
      <c r="I218" s="137">
        <f>'14 anys'!U6</f>
        <v>7</v>
      </c>
      <c r="J218" s="250">
        <f>'14 anys'!Y6</f>
        <v>6.8541666666666661</v>
      </c>
    </row>
    <row r="219" spans="1:10" s="140" customFormat="1" x14ac:dyDescent="0.25">
      <c r="A219" s="305"/>
      <c r="B219" s="272"/>
      <c r="C219" s="269"/>
      <c r="D219" s="150">
        <f>'14 anys'!H11</f>
        <v>8</v>
      </c>
      <c r="E219" s="150">
        <f>'14 anys'!K11</f>
        <v>8</v>
      </c>
      <c r="F219" s="133">
        <f>'14 anys'!L11</f>
        <v>8</v>
      </c>
      <c r="G219" s="150">
        <f>'14 anys'!O11</f>
        <v>6</v>
      </c>
      <c r="H219" s="150">
        <f>'14 anys'!T11</f>
        <v>8</v>
      </c>
      <c r="I219" s="133">
        <f>'14 anys'!U11</f>
        <v>7</v>
      </c>
      <c r="J219" s="109">
        <f>'14 anys'!Y11</f>
        <v>7.25</v>
      </c>
    </row>
    <row r="220" spans="1:10" s="140" customFormat="1" x14ac:dyDescent="0.25">
      <c r="A220" s="305"/>
      <c r="B220" s="272"/>
      <c r="C220" s="269"/>
      <c r="D220" s="150">
        <f>'14 anys'!H12</f>
        <v>10</v>
      </c>
      <c r="E220" s="150">
        <f>'14 anys'!K12</f>
        <v>9.5</v>
      </c>
      <c r="F220" s="133">
        <f>'14 anys'!L12</f>
        <v>9.75</v>
      </c>
      <c r="G220" s="150">
        <f>'14 anys'!O12</f>
        <v>10</v>
      </c>
      <c r="H220" s="150">
        <f>'14 anys'!T12</f>
        <v>9.5</v>
      </c>
      <c r="I220" s="133">
        <f>'14 anys'!U12</f>
        <v>9.75</v>
      </c>
      <c r="J220" s="109">
        <f>'14 anys'!Y12</f>
        <v>9.375</v>
      </c>
    </row>
    <row r="221" spans="1:10" s="140" customFormat="1" x14ac:dyDescent="0.25">
      <c r="A221" s="305"/>
      <c r="B221" s="272"/>
      <c r="C221" s="269"/>
      <c r="D221" s="141">
        <f>'14 anys'!H13</f>
        <v>7</v>
      </c>
      <c r="E221" s="141">
        <f>'14 anys'!K13</f>
        <v>7.5</v>
      </c>
      <c r="F221" s="142">
        <f>'14 anys'!L13</f>
        <v>7.25</v>
      </c>
      <c r="G221" s="141">
        <f>'14 anys'!O13</f>
        <v>5</v>
      </c>
      <c r="H221" s="141">
        <f>'14 anys'!T13</f>
        <v>6.5</v>
      </c>
      <c r="I221" s="142">
        <f>'14 anys'!U13</f>
        <v>5.75</v>
      </c>
      <c r="J221" s="109">
        <f>'14 anys'!Y13</f>
        <v>6.25</v>
      </c>
    </row>
    <row r="222" spans="1:10" s="140" customFormat="1" x14ac:dyDescent="0.25">
      <c r="A222" s="305"/>
      <c r="B222" s="272"/>
      <c r="C222" s="269"/>
      <c r="D222" s="150">
        <f>'14 anys'!H14</f>
        <v>6</v>
      </c>
      <c r="E222" s="150">
        <f>'14 anys'!K14</f>
        <v>7.5</v>
      </c>
      <c r="F222" s="133">
        <f>'14 anys'!L14</f>
        <v>6.75</v>
      </c>
      <c r="G222" s="150">
        <f>'14 anys'!O14</f>
        <v>6</v>
      </c>
      <c r="H222" s="150">
        <f>'14 anys'!T14</f>
        <v>6</v>
      </c>
      <c r="I222" s="133">
        <f>'14 anys'!U14</f>
        <v>6</v>
      </c>
      <c r="J222" s="109">
        <f>'14 anys'!Y14</f>
        <v>6.6875</v>
      </c>
    </row>
    <row r="223" spans="1:10" s="140" customFormat="1" x14ac:dyDescent="0.25">
      <c r="A223" s="305"/>
      <c r="B223" s="272"/>
      <c r="C223" s="269"/>
      <c r="D223" s="150">
        <f>'14 anys'!H15</f>
        <v>9.6666666666666661</v>
      </c>
      <c r="E223" s="150">
        <f>'14 anys'!K15</f>
        <v>8.5</v>
      </c>
      <c r="F223" s="133">
        <f>'14 anys'!L15</f>
        <v>9.0833333333333321</v>
      </c>
      <c r="G223" s="150">
        <f>'14 anys'!O15</f>
        <v>7</v>
      </c>
      <c r="H223" s="150">
        <f>'14 anys'!T15</f>
        <v>8</v>
      </c>
      <c r="I223" s="133">
        <f>'14 anys'!U15</f>
        <v>7.5</v>
      </c>
      <c r="J223" s="109">
        <f>'14 anys'!Y15</f>
        <v>7.395833333333333</v>
      </c>
    </row>
    <row r="224" spans="1:10" s="140" customFormat="1" x14ac:dyDescent="0.25">
      <c r="A224" s="305"/>
      <c r="B224" s="272"/>
      <c r="C224" s="269"/>
      <c r="D224" s="141">
        <f>'14 anys'!H22</f>
        <v>9.6666666666666661</v>
      </c>
      <c r="E224" s="141">
        <f>'14 anys'!K22</f>
        <v>9</v>
      </c>
      <c r="F224" s="142">
        <f>'14 anys'!L22</f>
        <v>9.3333333333333321</v>
      </c>
      <c r="G224" s="141">
        <f>'14 anys'!O22</f>
        <v>10</v>
      </c>
      <c r="H224" s="141">
        <f>'14 anys'!T22</f>
        <v>9.5</v>
      </c>
      <c r="I224" s="142">
        <f>'14 anys'!U22</f>
        <v>9.75</v>
      </c>
      <c r="J224" s="109">
        <f>'14 anys'!Y22</f>
        <v>9.0208333333333321</v>
      </c>
    </row>
    <row r="225" spans="1:10" s="140" customFormat="1" x14ac:dyDescent="0.25">
      <c r="A225" s="305"/>
      <c r="B225" s="272"/>
      <c r="C225" s="270"/>
      <c r="D225" s="148">
        <f>'14 anys'!H23</f>
        <v>9.6666666666666661</v>
      </c>
      <c r="E225" s="148">
        <f>'14 anys'!K23</f>
        <v>9</v>
      </c>
      <c r="F225" s="134">
        <f>'14 anys'!L23</f>
        <v>9.3333333333333321</v>
      </c>
      <c r="G225" s="148">
        <f>'14 anys'!O23</f>
        <v>9</v>
      </c>
      <c r="H225" s="148">
        <f>'14 anys'!T23</f>
        <v>8.5</v>
      </c>
      <c r="I225" s="134">
        <f>'14 anys'!U23</f>
        <v>8.75</v>
      </c>
      <c r="J225" s="111">
        <f>'14 anys'!Y23</f>
        <v>8.2708333333333321</v>
      </c>
    </row>
    <row r="226" spans="1:10" s="140" customFormat="1" x14ac:dyDescent="0.25">
      <c r="A226" s="305"/>
      <c r="B226" s="272"/>
      <c r="C226" s="265" t="s">
        <v>87</v>
      </c>
      <c r="D226" s="150">
        <f>'14 anys'!H4</f>
        <v>6.333333333333333</v>
      </c>
      <c r="E226" s="150">
        <f>'14 anys'!K4</f>
        <v>7.5</v>
      </c>
      <c r="F226" s="133">
        <f>'14 anys'!L4</f>
        <v>6.9166666666666661</v>
      </c>
      <c r="G226" s="150">
        <f>'14 anys'!O4</f>
        <v>7</v>
      </c>
      <c r="H226" s="150">
        <f>'14 anys'!T4</f>
        <v>7</v>
      </c>
      <c r="I226" s="133">
        <f>'14 anys'!U4</f>
        <v>7</v>
      </c>
      <c r="J226" s="109">
        <f>'14 anys'!Y4</f>
        <v>6.7291666666666661</v>
      </c>
    </row>
    <row r="227" spans="1:10" s="140" customFormat="1" x14ac:dyDescent="0.25">
      <c r="A227" s="305"/>
      <c r="B227" s="272"/>
      <c r="C227" s="266"/>
      <c r="D227" s="150">
        <f>'14 anys'!H5</f>
        <v>6.666666666666667</v>
      </c>
      <c r="E227" s="150">
        <f>'14 anys'!K5</f>
        <v>8</v>
      </c>
      <c r="F227" s="133">
        <f>'14 anys'!L5</f>
        <v>7.3333333333333339</v>
      </c>
      <c r="G227" s="150">
        <f>'14 anys'!O5</f>
        <v>7</v>
      </c>
      <c r="H227" s="150">
        <f>'14 anys'!T5</f>
        <v>8</v>
      </c>
      <c r="I227" s="133">
        <f>'14 anys'!U5</f>
        <v>7.5</v>
      </c>
      <c r="J227" s="109">
        <f>'14 anys'!Y5</f>
        <v>7.4583333333333339</v>
      </c>
    </row>
    <row r="228" spans="1:10" s="140" customFormat="1" x14ac:dyDescent="0.25">
      <c r="A228" s="305"/>
      <c r="B228" s="272"/>
      <c r="C228" s="266"/>
      <c r="D228" s="150">
        <f>'14 anys'!H7</f>
        <v>7.333333333333333</v>
      </c>
      <c r="E228" s="150">
        <f>'14 anys'!K7</f>
        <v>7.5</v>
      </c>
      <c r="F228" s="133">
        <f>'14 anys'!L7</f>
        <v>7.4166666666666661</v>
      </c>
      <c r="G228" s="150">
        <f>'14 anys'!O7</f>
        <v>7</v>
      </c>
      <c r="H228" s="150">
        <f>'14 anys'!T7</f>
        <v>7.5</v>
      </c>
      <c r="I228" s="133">
        <f>'14 anys'!U7</f>
        <v>7.25</v>
      </c>
      <c r="J228" s="109">
        <f>'14 anys'!Y7</f>
        <v>7.1666666666666661</v>
      </c>
    </row>
    <row r="229" spans="1:10" s="140" customFormat="1" x14ac:dyDescent="0.25">
      <c r="A229" s="305"/>
      <c r="B229" s="272"/>
      <c r="C229" s="266"/>
      <c r="D229" s="150">
        <f>'14 anys'!H16</f>
        <v>7.666666666666667</v>
      </c>
      <c r="E229" s="150">
        <f>'14 anys'!K16</f>
        <v>8</v>
      </c>
      <c r="F229" s="133">
        <f>'14 anys'!L16</f>
        <v>7.8333333333333339</v>
      </c>
      <c r="G229" s="150">
        <f>'14 anys'!O16</f>
        <v>7</v>
      </c>
      <c r="H229" s="150">
        <f>'14 anys'!T16</f>
        <v>6.5</v>
      </c>
      <c r="I229" s="133">
        <f>'14 anys'!U16</f>
        <v>6.75</v>
      </c>
      <c r="J229" s="109">
        <f>'14 anys'!Y16</f>
        <v>6.8958333333333339</v>
      </c>
    </row>
    <row r="230" spans="1:10" s="140" customFormat="1" x14ac:dyDescent="0.25">
      <c r="A230" s="305"/>
      <c r="B230" s="273"/>
      <c r="C230" s="267"/>
      <c r="D230" s="148">
        <f>'14 anys'!H18</f>
        <v>6</v>
      </c>
      <c r="E230" s="148">
        <f>'14 anys'!K18</f>
        <v>8</v>
      </c>
      <c r="F230" s="134">
        <f>'14 anys'!L18</f>
        <v>7</v>
      </c>
      <c r="G230" s="148">
        <f>'14 anys'!O18</f>
        <v>6</v>
      </c>
      <c r="H230" s="148">
        <f>'14 anys'!T18</f>
        <v>6.5</v>
      </c>
      <c r="I230" s="134">
        <f>'14 anys'!U18</f>
        <v>6.25</v>
      </c>
      <c r="J230" s="111">
        <f>'14 anys'!Y18</f>
        <v>6.8125</v>
      </c>
    </row>
    <row r="231" spans="1:10" s="140" customFormat="1" x14ac:dyDescent="0.25">
      <c r="A231" s="305"/>
      <c r="B231" s="262" t="s">
        <v>83</v>
      </c>
      <c r="C231" s="256" t="s">
        <v>86</v>
      </c>
      <c r="D231" s="150">
        <f>'14 anys'!H2</f>
        <v>10</v>
      </c>
      <c r="E231" s="150">
        <f>'14 anys'!K2</f>
        <v>9.5</v>
      </c>
      <c r="F231" s="133">
        <f>'14 anys'!L2</f>
        <v>9.75</v>
      </c>
      <c r="G231" s="150">
        <f>'14 anys'!O2</f>
        <v>10</v>
      </c>
      <c r="H231" s="150">
        <f>'14 anys'!T2</f>
        <v>9.3333333333333339</v>
      </c>
      <c r="I231" s="133">
        <f>'14 anys'!U2</f>
        <v>9.6666666666666679</v>
      </c>
      <c r="J231" s="109">
        <f>'14 anys'!Y2</f>
        <v>9.0833333333333339</v>
      </c>
    </row>
    <row r="232" spans="1:10" s="140" customFormat="1" x14ac:dyDescent="0.25">
      <c r="A232" s="305"/>
      <c r="B232" s="263"/>
      <c r="C232" s="257"/>
      <c r="D232" s="150">
        <f>'14 anys'!H8</f>
        <v>4.5</v>
      </c>
      <c r="E232" s="150">
        <f>'14 anys'!K8</f>
        <v>7</v>
      </c>
      <c r="F232" s="133">
        <f>'14 anys'!L8</f>
        <v>5.75</v>
      </c>
      <c r="G232" s="150">
        <f>'14 anys'!O8</f>
        <v>2</v>
      </c>
      <c r="H232" s="150">
        <f>'14 anys'!T8</f>
        <v>4.5</v>
      </c>
      <c r="I232" s="133">
        <f>'14 anys'!U8</f>
        <v>3.25</v>
      </c>
      <c r="J232" s="109">
        <f>'14 anys'!Y8</f>
        <v>4.8</v>
      </c>
    </row>
    <row r="233" spans="1:10" s="140" customFormat="1" x14ac:dyDescent="0.25">
      <c r="A233" s="305"/>
      <c r="B233" s="263"/>
      <c r="C233" s="257"/>
      <c r="D233" s="150">
        <f>'14 anys'!H9</f>
        <v>3.3333333333333335</v>
      </c>
      <c r="E233" s="150">
        <f>'14 anys'!K9</f>
        <v>5.5</v>
      </c>
      <c r="F233" s="133">
        <f>'14 anys'!L9</f>
        <v>4.416666666666667</v>
      </c>
      <c r="G233" s="150">
        <f>'14 anys'!O9</f>
        <v>3</v>
      </c>
      <c r="H233" s="150">
        <f>'14 anys'!T9</f>
        <v>4</v>
      </c>
      <c r="I233" s="133">
        <f>'14 anys'!U9</f>
        <v>3.5</v>
      </c>
      <c r="J233" s="109">
        <f>'14 anys'!Y9</f>
        <v>4.5833333333333339</v>
      </c>
    </row>
    <row r="234" spans="1:10" s="140" customFormat="1" x14ac:dyDescent="0.25">
      <c r="A234" s="305"/>
      <c r="B234" s="263"/>
      <c r="C234" s="257"/>
      <c r="D234" s="150">
        <f>'14 anys'!H10</f>
        <v>5.333333333333333</v>
      </c>
      <c r="E234" s="150">
        <f>'14 anys'!K10</f>
        <v>7</v>
      </c>
      <c r="F234" s="133">
        <f>'14 anys'!L10</f>
        <v>6.1666666666666661</v>
      </c>
      <c r="G234" s="150">
        <f>'14 anys'!O10</f>
        <v>3</v>
      </c>
      <c r="H234" s="150">
        <f>'14 anys'!T10</f>
        <v>4</v>
      </c>
      <c r="I234" s="133">
        <f>'14 anys'!U10</f>
        <v>3.5</v>
      </c>
      <c r="J234" s="109">
        <f>'14 anys'!Y10</f>
        <v>5.5333333333333332</v>
      </c>
    </row>
    <row r="235" spans="1:10" s="140" customFormat="1" x14ac:dyDescent="0.25">
      <c r="A235" s="305"/>
      <c r="B235" s="263"/>
      <c r="C235" s="257"/>
      <c r="D235" s="150">
        <f>'14 anys'!H21</f>
        <v>3.3333333333333335</v>
      </c>
      <c r="E235" s="150">
        <f>'14 anys'!K21</f>
        <v>6.5</v>
      </c>
      <c r="F235" s="133">
        <f>'14 anys'!L21</f>
        <v>4.916666666666667</v>
      </c>
      <c r="G235" s="150">
        <f>'14 anys'!O21</f>
        <v>5</v>
      </c>
      <c r="H235" s="150">
        <f>'14 anys'!T21</f>
        <v>4</v>
      </c>
      <c r="I235" s="133">
        <f>'14 anys'!U21</f>
        <v>4.5</v>
      </c>
      <c r="J235" s="109">
        <f>'14 anys'!Y21</f>
        <v>5.2833333333333332</v>
      </c>
    </row>
    <row r="236" spans="1:10" s="140" customFormat="1" x14ac:dyDescent="0.25">
      <c r="A236" s="305"/>
      <c r="B236" s="263"/>
      <c r="C236" s="257"/>
      <c r="D236" s="150">
        <f>'14 anys'!H24</f>
        <v>4.333333333333333</v>
      </c>
      <c r="E236" s="150">
        <f>'14 anys'!K24</f>
        <v>5</v>
      </c>
      <c r="F236" s="133">
        <f>'14 anys'!L24</f>
        <v>4.6666666666666661</v>
      </c>
      <c r="G236" s="150">
        <f>'14 anys'!O24</f>
        <v>5</v>
      </c>
      <c r="H236" s="150">
        <f>'14 anys'!T24</f>
        <v>5.5</v>
      </c>
      <c r="I236" s="133">
        <f>'14 anys'!U24</f>
        <v>5.25</v>
      </c>
      <c r="J236" s="109">
        <f>'14 anys'!Y24</f>
        <v>5.3833333333333329</v>
      </c>
    </row>
    <row r="237" spans="1:10" s="140" customFormat="1" x14ac:dyDescent="0.25">
      <c r="A237" s="305"/>
      <c r="B237" s="263"/>
      <c r="C237" s="257"/>
      <c r="D237" s="150">
        <f>'14 anys'!H26</f>
        <v>3.3333333333333335</v>
      </c>
      <c r="E237" s="150">
        <f>'14 anys'!K26</f>
        <v>5.5</v>
      </c>
      <c r="F237" s="133">
        <f>'14 anys'!L26</f>
        <v>4.416666666666667</v>
      </c>
      <c r="G237" s="150">
        <f>'14 anys'!O26</f>
        <v>5</v>
      </c>
      <c r="H237" s="150">
        <f>'14 anys'!T26</f>
        <v>6.25</v>
      </c>
      <c r="I237" s="133">
        <f>'14 anys'!U26</f>
        <v>5.625</v>
      </c>
      <c r="J237" s="109">
        <f>'14 anys'!Y26</f>
        <v>5.6083333333333334</v>
      </c>
    </row>
    <row r="238" spans="1:10" s="140" customFormat="1" x14ac:dyDescent="0.25">
      <c r="A238" s="305"/>
      <c r="B238" s="263"/>
      <c r="C238" s="257"/>
      <c r="D238" s="150">
        <f>'14 anys'!H27</f>
        <v>4.333333333333333</v>
      </c>
      <c r="E238" s="150">
        <f>'14 anys'!K27</f>
        <v>6</v>
      </c>
      <c r="F238" s="133">
        <f>'14 anys'!L27</f>
        <v>5.1666666666666661</v>
      </c>
      <c r="G238" s="150">
        <f>'14 anys'!O27</f>
        <v>5</v>
      </c>
      <c r="H238" s="150">
        <f>'14 anys'!T27</f>
        <v>4</v>
      </c>
      <c r="I238" s="133">
        <f>'14 anys'!U27</f>
        <v>4.5</v>
      </c>
      <c r="J238" s="109">
        <f>'14 anys'!Y27</f>
        <v>4.7333333333333325</v>
      </c>
    </row>
    <row r="239" spans="1:10" s="140" customFormat="1" x14ac:dyDescent="0.25">
      <c r="A239" s="305"/>
      <c r="B239" s="263"/>
      <c r="C239" s="257"/>
      <c r="D239" s="150">
        <f>'14 anys'!H33</f>
        <v>2.3333333333333335</v>
      </c>
      <c r="E239" s="150">
        <f>'14 anys'!K33</f>
        <v>5.5</v>
      </c>
      <c r="F239" s="133">
        <f>'14 anys'!L33</f>
        <v>3.916666666666667</v>
      </c>
      <c r="G239" s="150">
        <f>'14 anys'!O33</f>
        <v>3</v>
      </c>
      <c r="H239" s="150">
        <f>'14 anys'!T33</f>
        <v>4.333333333333333</v>
      </c>
      <c r="I239" s="133">
        <f>'14 anys'!U33</f>
        <v>3.6666666666666665</v>
      </c>
      <c r="J239" s="109">
        <f>'14 anys'!Y33</f>
        <v>4.5166666666666675</v>
      </c>
    </row>
    <row r="240" spans="1:10" s="140" customFormat="1" x14ac:dyDescent="0.25">
      <c r="A240" s="305"/>
      <c r="B240" s="263"/>
      <c r="C240" s="257"/>
      <c r="D240" s="150">
        <f>'14 anys'!H37</f>
        <v>3.3333333333333335</v>
      </c>
      <c r="E240" s="150">
        <f>'14 anys'!K37</f>
        <v>6.5</v>
      </c>
      <c r="F240" s="133">
        <f>'14 anys'!L37</f>
        <v>4.916666666666667</v>
      </c>
      <c r="G240" s="150">
        <f>'14 anys'!O37</f>
        <v>3</v>
      </c>
      <c r="H240" s="150">
        <f>'14 anys'!T37</f>
        <v>5</v>
      </c>
      <c r="I240" s="133">
        <f>'14 anys'!U37</f>
        <v>4</v>
      </c>
      <c r="J240" s="109">
        <f>'14 anys'!Y37</f>
        <v>4.9833333333333334</v>
      </c>
    </row>
    <row r="241" spans="1:10" s="140" customFormat="1" x14ac:dyDescent="0.25">
      <c r="A241" s="305"/>
      <c r="B241" s="263"/>
      <c r="C241" s="257"/>
      <c r="D241" s="150">
        <f>'14 anys'!H38</f>
        <v>5.333333333333333</v>
      </c>
      <c r="E241" s="150">
        <f>'14 anys'!K38</f>
        <v>5.5</v>
      </c>
      <c r="F241" s="133">
        <f>'14 anys'!L38</f>
        <v>5.4166666666666661</v>
      </c>
      <c r="G241" s="150">
        <f>'14 anys'!O38</f>
        <v>5</v>
      </c>
      <c r="H241" s="150">
        <f>'14 anys'!T38</f>
        <v>4.25</v>
      </c>
      <c r="I241" s="133">
        <f>'14 anys'!U38</f>
        <v>4.625</v>
      </c>
      <c r="J241" s="109">
        <f>'14 anys'!Y38</f>
        <v>4.8083333333333327</v>
      </c>
    </row>
    <row r="242" spans="1:10" s="140" customFormat="1" x14ac:dyDescent="0.25">
      <c r="A242" s="305"/>
      <c r="B242" s="263"/>
      <c r="C242" s="257"/>
      <c r="D242" s="150">
        <f>'14 anys'!H39</f>
        <v>10</v>
      </c>
      <c r="E242" s="150">
        <f>'14 anys'!K39</f>
        <v>9.5</v>
      </c>
      <c r="F242" s="133">
        <f>'14 anys'!L39</f>
        <v>9.75</v>
      </c>
      <c r="G242" s="150">
        <f>'14 anys'!O39</f>
        <v>9</v>
      </c>
      <c r="H242" s="150">
        <f>'14 anys'!T39</f>
        <v>10</v>
      </c>
      <c r="I242" s="133">
        <f>'14 anys'!U39</f>
        <v>9.5</v>
      </c>
      <c r="J242" s="109">
        <f>'14 anys'!Y39</f>
        <v>8.65</v>
      </c>
    </row>
    <row r="243" spans="1:10" s="140" customFormat="1" x14ac:dyDescent="0.25">
      <c r="A243" s="305"/>
      <c r="B243" s="263"/>
      <c r="C243" s="257"/>
      <c r="D243" s="150">
        <f>'14 anys'!H41</f>
        <v>7.333333333333333</v>
      </c>
      <c r="E243" s="150">
        <f>'14 anys'!K41</f>
        <v>8.5</v>
      </c>
      <c r="F243" s="133">
        <f>'14 anys'!L41</f>
        <v>7.9166666666666661</v>
      </c>
      <c r="G243" s="150">
        <f>'14 anys'!O41</f>
        <v>5</v>
      </c>
      <c r="H243" s="150">
        <f>'14 anys'!T41</f>
        <v>7.333333333333333</v>
      </c>
      <c r="I243" s="133">
        <f>'14 anys'!U41</f>
        <v>6.1666666666666661</v>
      </c>
      <c r="J243" s="109">
        <f>'14 anys'!Y41</f>
        <v>7.6166666666666654</v>
      </c>
    </row>
    <row r="244" spans="1:10" s="140" customFormat="1" x14ac:dyDescent="0.25">
      <c r="A244" s="305"/>
      <c r="B244" s="263"/>
      <c r="C244" s="257"/>
      <c r="D244" s="150">
        <f>'14 anys'!H42</f>
        <v>8</v>
      </c>
      <c r="E244" s="150">
        <f>'14 anys'!K42</f>
        <v>8.5</v>
      </c>
      <c r="F244" s="133">
        <f>'14 anys'!L42</f>
        <v>8.25</v>
      </c>
      <c r="G244" s="150">
        <f>'14 anys'!O42</f>
        <v>7</v>
      </c>
      <c r="H244" s="150">
        <f>'14 anys'!T42</f>
        <v>7</v>
      </c>
      <c r="I244" s="133">
        <f>'14 anys'!U42</f>
        <v>7</v>
      </c>
      <c r="J244" s="109">
        <f>'14 anys'!Y42</f>
        <v>7.85</v>
      </c>
    </row>
    <row r="245" spans="1:10" s="140" customFormat="1" x14ac:dyDescent="0.25">
      <c r="A245" s="305"/>
      <c r="B245" s="263"/>
      <c r="C245" s="257"/>
      <c r="D245" s="150">
        <f>'14 anys'!H44</f>
        <v>8</v>
      </c>
      <c r="E245" s="150">
        <f>'14 anys'!K44</f>
        <v>9</v>
      </c>
      <c r="F245" s="133">
        <f>'14 anys'!L44</f>
        <v>8.5</v>
      </c>
      <c r="G245" s="150">
        <f>'14 anys'!O44</f>
        <v>9</v>
      </c>
      <c r="H245" s="150">
        <f>'14 anys'!T44</f>
        <v>8</v>
      </c>
      <c r="I245" s="133">
        <f>'14 anys'!U44</f>
        <v>8.5</v>
      </c>
      <c r="J245" s="109">
        <f>'14 anys'!Y44</f>
        <v>7.6</v>
      </c>
    </row>
    <row r="246" spans="1:10" s="140" customFormat="1" x14ac:dyDescent="0.25">
      <c r="A246" s="305"/>
      <c r="B246" s="263"/>
      <c r="C246" s="257"/>
      <c r="D246" s="150">
        <f>'14 anys'!H45</f>
        <v>4.666666666666667</v>
      </c>
      <c r="E246" s="150">
        <f>'14 anys'!K45</f>
        <v>6</v>
      </c>
      <c r="F246" s="133">
        <f>'14 anys'!L45</f>
        <v>5.3333333333333339</v>
      </c>
      <c r="G246" s="150">
        <f>'14 anys'!O45</f>
        <v>4</v>
      </c>
      <c r="H246" s="150">
        <f>'14 anys'!T45</f>
        <v>4.333333333333333</v>
      </c>
      <c r="I246" s="133">
        <f>'14 anys'!U45</f>
        <v>4.1666666666666661</v>
      </c>
      <c r="J246" s="109">
        <f>'14 anys'!Y45</f>
        <v>4.9000000000000004</v>
      </c>
    </row>
    <row r="247" spans="1:10" s="140" customFormat="1" x14ac:dyDescent="0.25">
      <c r="A247" s="305"/>
      <c r="B247" s="263"/>
      <c r="C247" s="257"/>
      <c r="D247" s="150">
        <f>'14 anys'!H46</f>
        <v>2.3333333333333335</v>
      </c>
      <c r="E247" s="150">
        <f>'14 anys'!K46</f>
        <v>5.5</v>
      </c>
      <c r="F247" s="133">
        <f>'14 anys'!L46</f>
        <v>3.916666666666667</v>
      </c>
      <c r="G247" s="150">
        <f>'14 anys'!O46</f>
        <v>3</v>
      </c>
      <c r="H247" s="150">
        <f>'14 anys'!T46</f>
        <v>3</v>
      </c>
      <c r="I247" s="133">
        <f>'14 anys'!U46</f>
        <v>3</v>
      </c>
      <c r="J247" s="109">
        <f>'14 anys'!Y46</f>
        <v>3.9833333333333334</v>
      </c>
    </row>
    <row r="248" spans="1:10" s="140" customFormat="1" x14ac:dyDescent="0.25">
      <c r="A248" s="305"/>
      <c r="B248" s="263"/>
      <c r="C248" s="257"/>
      <c r="D248" s="150">
        <f>'14 anys'!H47</f>
        <v>6</v>
      </c>
      <c r="E248" s="150">
        <f>'14 anys'!K47</f>
        <v>7</v>
      </c>
      <c r="F248" s="133">
        <f>'14 anys'!L47</f>
        <v>6.5</v>
      </c>
      <c r="G248" s="150">
        <f>'14 anys'!O47</f>
        <v>6</v>
      </c>
      <c r="H248" s="150">
        <f>'14 anys'!T47</f>
        <v>6</v>
      </c>
      <c r="I248" s="133">
        <f>'14 anys'!U47</f>
        <v>6</v>
      </c>
      <c r="J248" s="109">
        <f>'14 anys'!Y47</f>
        <v>6.3</v>
      </c>
    </row>
    <row r="249" spans="1:10" s="140" customFormat="1" x14ac:dyDescent="0.25">
      <c r="A249" s="305"/>
      <c r="B249" s="263"/>
      <c r="C249" s="257"/>
      <c r="D249" s="150">
        <f>'14 anys'!H50</f>
        <v>5.5</v>
      </c>
      <c r="E249" s="150">
        <f>'14 anys'!K50</f>
        <v>7</v>
      </c>
      <c r="F249" s="133">
        <f>'14 anys'!L50</f>
        <v>6.25</v>
      </c>
      <c r="G249" s="150">
        <f>'14 anys'!O50</f>
        <v>3</v>
      </c>
      <c r="H249" s="150">
        <f>'14 anys'!T50</f>
        <v>5.666666666666667</v>
      </c>
      <c r="I249" s="133">
        <f>'14 anys'!U50</f>
        <v>4.3333333333333339</v>
      </c>
      <c r="J249" s="109">
        <f>'14 anys'!Y50</f>
        <v>6.7166666666666668</v>
      </c>
    </row>
    <row r="250" spans="1:10" s="140" customFormat="1" x14ac:dyDescent="0.25">
      <c r="A250" s="305"/>
      <c r="B250" s="263"/>
      <c r="C250" s="257"/>
      <c r="D250" s="150">
        <f>'14 anys'!H51</f>
        <v>5</v>
      </c>
      <c r="E250" s="150">
        <f>'14 anys'!K51</f>
        <v>7</v>
      </c>
      <c r="F250" s="133">
        <f>'14 anys'!L51</f>
        <v>6</v>
      </c>
      <c r="G250" s="150">
        <f>'14 anys'!O51</f>
        <v>5</v>
      </c>
      <c r="H250" s="150">
        <f>'14 anys'!T51</f>
        <v>5</v>
      </c>
      <c r="I250" s="133">
        <f>'14 anys'!U51</f>
        <v>5</v>
      </c>
      <c r="J250" s="109">
        <f>'14 anys'!Y51</f>
        <v>6</v>
      </c>
    </row>
    <row r="251" spans="1:10" s="140" customFormat="1" x14ac:dyDescent="0.25">
      <c r="A251" s="305"/>
      <c r="B251" s="263"/>
      <c r="C251" s="257"/>
      <c r="D251" s="150">
        <f>'14 anys'!H52</f>
        <v>9</v>
      </c>
      <c r="E251" s="150">
        <f>'14 anys'!K52</f>
        <v>9</v>
      </c>
      <c r="F251" s="133">
        <f>'14 anys'!L52</f>
        <v>9</v>
      </c>
      <c r="G251" s="150">
        <f>'14 anys'!O52</f>
        <v>7</v>
      </c>
      <c r="H251" s="150">
        <f>'14 anys'!T52</f>
        <v>8</v>
      </c>
      <c r="I251" s="133">
        <f>'14 anys'!U52</f>
        <v>7.5</v>
      </c>
      <c r="J251" s="109">
        <f>'14 anys'!Y52</f>
        <v>7.9</v>
      </c>
    </row>
    <row r="252" spans="1:10" s="140" customFormat="1" x14ac:dyDescent="0.25">
      <c r="A252" s="305"/>
      <c r="B252" s="263"/>
      <c r="C252" s="257"/>
      <c r="D252" s="150">
        <f>'14 anys'!H53</f>
        <v>9</v>
      </c>
      <c r="E252" s="150">
        <f>'14 anys'!K53</f>
        <v>8.5</v>
      </c>
      <c r="F252" s="133">
        <f>'14 anys'!L53</f>
        <v>8.75</v>
      </c>
      <c r="G252" s="150">
        <f>'14 anys'!O53</f>
        <v>7</v>
      </c>
      <c r="H252" s="150">
        <f>'14 anys'!T53</f>
        <v>8</v>
      </c>
      <c r="I252" s="133">
        <f>'14 anys'!U53</f>
        <v>7.5</v>
      </c>
      <c r="J252" s="109">
        <f>'14 anys'!Y53</f>
        <v>7.05</v>
      </c>
    </row>
    <row r="253" spans="1:10" s="140" customFormat="1" x14ac:dyDescent="0.25">
      <c r="A253" s="305"/>
      <c r="B253" s="263"/>
      <c r="C253" s="257"/>
      <c r="D253" s="150">
        <f>'14 anys'!H56</f>
        <v>1</v>
      </c>
      <c r="E253" s="150">
        <f>'14 anys'!K56</f>
        <v>1</v>
      </c>
      <c r="F253" s="133">
        <f>'14 anys'!L56</f>
        <v>1</v>
      </c>
      <c r="G253" s="150">
        <f>'14 anys'!O56</f>
        <v>1</v>
      </c>
      <c r="H253" s="150">
        <f>'14 anys'!T56</f>
        <v>1</v>
      </c>
      <c r="I253" s="133">
        <f>'14 anys'!U56</f>
        <v>1</v>
      </c>
      <c r="J253" s="109">
        <f>'14 anys'!Y56</f>
        <v>1</v>
      </c>
    </row>
    <row r="254" spans="1:10" s="140" customFormat="1" x14ac:dyDescent="0.25">
      <c r="A254" s="305"/>
      <c r="B254" s="263"/>
      <c r="C254" s="257"/>
      <c r="D254" s="150">
        <f>'14 anys'!H57</f>
        <v>7</v>
      </c>
      <c r="E254" s="150">
        <f>'14 anys'!K57</f>
        <v>7</v>
      </c>
      <c r="F254" s="133">
        <f>'14 anys'!L57</f>
        <v>7</v>
      </c>
      <c r="G254" s="150">
        <f>'14 anys'!O57</f>
        <v>7</v>
      </c>
      <c r="H254" s="150">
        <f>'14 anys'!T57</f>
        <v>6</v>
      </c>
      <c r="I254" s="133">
        <f>'14 anys'!U57</f>
        <v>6.5</v>
      </c>
      <c r="J254" s="109">
        <f>'14 anys'!Y57</f>
        <v>6.9</v>
      </c>
    </row>
    <row r="255" spans="1:10" s="140" customFormat="1" x14ac:dyDescent="0.25">
      <c r="A255" s="305"/>
      <c r="B255" s="263"/>
      <c r="C255" s="257"/>
      <c r="D255" s="150">
        <f>'14 anys'!H58</f>
        <v>5.5</v>
      </c>
      <c r="E255" s="150">
        <f>'14 anys'!K58</f>
        <v>6</v>
      </c>
      <c r="F255" s="133">
        <f>'14 anys'!L58</f>
        <v>5.75</v>
      </c>
      <c r="G255" s="150">
        <f>'14 anys'!O58</f>
        <v>4</v>
      </c>
      <c r="H255" s="150">
        <f>'14 anys'!T58</f>
        <v>6</v>
      </c>
      <c r="I255" s="133">
        <f>'14 anys'!U58</f>
        <v>5</v>
      </c>
      <c r="J255" s="109">
        <f>'14 anys'!Y58</f>
        <v>6.15</v>
      </c>
    </row>
    <row r="256" spans="1:10" s="140" customFormat="1" x14ac:dyDescent="0.25">
      <c r="A256" s="305"/>
      <c r="B256" s="263"/>
      <c r="C256" s="257"/>
      <c r="D256" s="150">
        <f>'14 anys'!H59</f>
        <v>6.333333333333333</v>
      </c>
      <c r="E256" s="150">
        <f>'14 anys'!K59</f>
        <v>7</v>
      </c>
      <c r="F256" s="133">
        <f>'14 anys'!L59</f>
        <v>6.6666666666666661</v>
      </c>
      <c r="G256" s="150">
        <f>'14 anys'!O59</f>
        <v>4</v>
      </c>
      <c r="H256" s="150">
        <f>'14 anys'!T59</f>
        <v>6</v>
      </c>
      <c r="I256" s="133">
        <f>'14 anys'!U59</f>
        <v>5</v>
      </c>
      <c r="J256" s="109">
        <f>'14 anys'!Y59</f>
        <v>6.5333333333333332</v>
      </c>
    </row>
    <row r="257" spans="1:10" s="140" customFormat="1" x14ac:dyDescent="0.25">
      <c r="A257" s="305"/>
      <c r="B257" s="263"/>
      <c r="C257" s="257"/>
      <c r="D257" s="150">
        <f>'14 anys'!H60</f>
        <v>6</v>
      </c>
      <c r="E257" s="150">
        <f>'14 anys'!K60</f>
        <v>7.5</v>
      </c>
      <c r="F257" s="133">
        <f>'14 anys'!L60</f>
        <v>6.75</v>
      </c>
      <c r="G257" s="150">
        <f>'14 anys'!O60</f>
        <v>5</v>
      </c>
      <c r="H257" s="150">
        <f>'14 anys'!T60</f>
        <v>7.25</v>
      </c>
      <c r="I257" s="133">
        <f>'14 anys'!U60</f>
        <v>6.125</v>
      </c>
      <c r="J257" s="109">
        <f>'14 anys'!Y60</f>
        <v>6.9749999999999996</v>
      </c>
    </row>
    <row r="258" spans="1:10" s="140" customFormat="1" x14ac:dyDescent="0.25">
      <c r="A258" s="305"/>
      <c r="B258" s="263"/>
      <c r="C258" s="257"/>
      <c r="D258" s="150">
        <f>'14 anys'!H62</f>
        <v>6.666666666666667</v>
      </c>
      <c r="E258" s="150">
        <f>'14 anys'!K62</f>
        <v>7</v>
      </c>
      <c r="F258" s="133">
        <f>'14 anys'!L62</f>
        <v>6.8333333333333339</v>
      </c>
      <c r="G258" s="150">
        <f>'14 anys'!O62</f>
        <v>4</v>
      </c>
      <c r="H258" s="150">
        <f>'14 anys'!T62</f>
        <v>6</v>
      </c>
      <c r="I258" s="133">
        <f>'14 anys'!U62</f>
        <v>5</v>
      </c>
      <c r="J258" s="109">
        <f>'14 anys'!Y62</f>
        <v>6.5666666666666673</v>
      </c>
    </row>
    <row r="259" spans="1:10" s="140" customFormat="1" x14ac:dyDescent="0.25">
      <c r="A259" s="305"/>
      <c r="B259" s="263"/>
      <c r="C259" s="257"/>
      <c r="D259" s="150">
        <f>'14 anys'!H64</f>
        <v>7</v>
      </c>
      <c r="E259" s="150">
        <f>'14 anys'!K64</f>
        <v>7.5</v>
      </c>
      <c r="F259" s="133">
        <f>'14 anys'!L64</f>
        <v>7.25</v>
      </c>
      <c r="G259" s="150">
        <f>'14 anys'!O64</f>
        <v>5</v>
      </c>
      <c r="H259" s="150">
        <f>'14 anys'!T64</f>
        <v>6.5</v>
      </c>
      <c r="I259" s="133">
        <f>'14 anys'!U64</f>
        <v>5.75</v>
      </c>
      <c r="J259" s="109">
        <f>'14 anys'!Y64</f>
        <v>6.6</v>
      </c>
    </row>
    <row r="260" spans="1:10" s="140" customFormat="1" x14ac:dyDescent="0.25">
      <c r="A260" s="305"/>
      <c r="B260" s="263"/>
      <c r="C260" s="257"/>
      <c r="D260" s="150">
        <f>'14 anys'!H65</f>
        <v>4.333333333333333</v>
      </c>
      <c r="E260" s="150">
        <f>'14 anys'!K65</f>
        <v>5.5</v>
      </c>
      <c r="F260" s="133">
        <f>'14 anys'!L65</f>
        <v>4.9166666666666661</v>
      </c>
      <c r="G260" s="150">
        <f>'14 anys'!O65</f>
        <v>4</v>
      </c>
      <c r="H260" s="150">
        <f>'14 anys'!T65</f>
        <v>5</v>
      </c>
      <c r="I260" s="133">
        <f>'14 anys'!U65</f>
        <v>4.5</v>
      </c>
      <c r="J260" s="109">
        <f>'14 anys'!Y65</f>
        <v>6.083333333333333</v>
      </c>
    </row>
    <row r="261" spans="1:10" s="140" customFormat="1" x14ac:dyDescent="0.25">
      <c r="A261" s="305"/>
      <c r="B261" s="263"/>
      <c r="C261" s="257"/>
      <c r="D261" s="150">
        <f>'14 anys'!H68</f>
        <v>7</v>
      </c>
      <c r="E261" s="150">
        <f>'14 anys'!K68</f>
        <v>8.5</v>
      </c>
      <c r="F261" s="133">
        <f>'14 anys'!L68</f>
        <v>7.75</v>
      </c>
      <c r="G261" s="150">
        <f>'14 anys'!O68</f>
        <v>7</v>
      </c>
      <c r="H261" s="150">
        <f>'14 anys'!T68</f>
        <v>7.5</v>
      </c>
      <c r="I261" s="133">
        <f>'14 anys'!U68</f>
        <v>7.25</v>
      </c>
      <c r="J261" s="109">
        <f>'14 anys'!Y68</f>
        <v>7.6</v>
      </c>
    </row>
    <row r="262" spans="1:10" s="140" customFormat="1" x14ac:dyDescent="0.25">
      <c r="A262" s="305"/>
      <c r="B262" s="263"/>
      <c r="C262" s="257"/>
      <c r="D262" s="150">
        <f>'14 anys'!H70</f>
        <v>7.75</v>
      </c>
      <c r="E262" s="150">
        <f>'14 anys'!K70</f>
        <v>7.5</v>
      </c>
      <c r="F262" s="133">
        <f>'14 anys'!L70</f>
        <v>7.625</v>
      </c>
      <c r="G262" s="150">
        <f>'14 anys'!O70</f>
        <v>8</v>
      </c>
      <c r="H262" s="150">
        <f>'14 anys'!T70</f>
        <v>6.5</v>
      </c>
      <c r="I262" s="133">
        <f>'14 anys'!U70</f>
        <v>7.25</v>
      </c>
      <c r="J262" s="109">
        <f>'14 anys'!Y70</f>
        <v>7.375</v>
      </c>
    </row>
    <row r="263" spans="1:10" s="140" customFormat="1" x14ac:dyDescent="0.25">
      <c r="A263" s="305"/>
      <c r="B263" s="263"/>
      <c r="C263" s="257"/>
      <c r="D263" s="150">
        <f>'14 anys'!H75</f>
        <v>5</v>
      </c>
      <c r="E263" s="150">
        <f>'14 anys'!K75</f>
        <v>7.5</v>
      </c>
      <c r="F263" s="133">
        <f>'14 anys'!L75</f>
        <v>6.25</v>
      </c>
      <c r="G263" s="150">
        <f>'14 anys'!O75</f>
        <v>5</v>
      </c>
      <c r="H263" s="150">
        <f>'14 anys'!T75</f>
        <v>6.666666666666667</v>
      </c>
      <c r="I263" s="133">
        <f>'14 anys'!U75</f>
        <v>5.8333333333333339</v>
      </c>
      <c r="J263" s="109">
        <f>'14 anys'!Y75</f>
        <v>7.0166666666666675</v>
      </c>
    </row>
    <row r="264" spans="1:10" s="140" customFormat="1" x14ac:dyDescent="0.25">
      <c r="A264" s="305"/>
      <c r="B264" s="263"/>
      <c r="C264" s="257"/>
      <c r="D264" s="150">
        <f>'14 anys'!H76</f>
        <v>4.666666666666667</v>
      </c>
      <c r="E264" s="150">
        <f>'14 anys'!K76</f>
        <v>6.5</v>
      </c>
      <c r="F264" s="133">
        <f>'14 anys'!L76</f>
        <v>5.5833333333333339</v>
      </c>
      <c r="G264" s="150">
        <f>'14 anys'!O76</f>
        <v>3</v>
      </c>
      <c r="H264" s="150">
        <f>'14 anys'!T76</f>
        <v>5.25</v>
      </c>
      <c r="I264" s="133">
        <f>'14 anys'!U76</f>
        <v>4.125</v>
      </c>
      <c r="J264" s="109">
        <f>'14 anys'!Y76</f>
        <v>5.7416666666666671</v>
      </c>
    </row>
    <row r="265" spans="1:10" s="140" customFormat="1" x14ac:dyDescent="0.25">
      <c r="A265" s="305"/>
      <c r="B265" s="263"/>
      <c r="C265" s="257"/>
      <c r="D265" s="150">
        <f>'14 anys'!H77</f>
        <v>6.666666666666667</v>
      </c>
      <c r="E265" s="150">
        <f>'14 anys'!K77</f>
        <v>8.5</v>
      </c>
      <c r="F265" s="133">
        <f>'14 anys'!L77</f>
        <v>7.5833333333333339</v>
      </c>
      <c r="G265" s="150">
        <f>'14 anys'!O77</f>
        <v>6</v>
      </c>
      <c r="H265" s="150">
        <f>'14 anys'!T77</f>
        <v>7</v>
      </c>
      <c r="I265" s="133">
        <f>'14 anys'!U77</f>
        <v>6.5</v>
      </c>
      <c r="J265" s="109">
        <f>'14 anys'!Y77</f>
        <v>7.0166666666666675</v>
      </c>
    </row>
    <row r="266" spans="1:10" s="140" customFormat="1" x14ac:dyDescent="0.25">
      <c r="A266" s="305"/>
      <c r="B266" s="263"/>
      <c r="C266" s="257"/>
      <c r="D266" s="150">
        <f>'14 anys'!H80</f>
        <v>5.333333333333333</v>
      </c>
      <c r="E266" s="150">
        <f>'14 anys'!K80</f>
        <v>7</v>
      </c>
      <c r="F266" s="133">
        <f>'14 anys'!L80</f>
        <v>6.1666666666666661</v>
      </c>
      <c r="G266" s="150">
        <f>'14 anys'!O80</f>
        <v>6</v>
      </c>
      <c r="H266" s="150">
        <f>'14 anys'!T80</f>
        <v>5</v>
      </c>
      <c r="I266" s="133">
        <f>'14 anys'!U80</f>
        <v>5.5</v>
      </c>
      <c r="J266" s="109">
        <f>'14 anys'!Y80</f>
        <v>5.7333333333333325</v>
      </c>
    </row>
    <row r="267" spans="1:10" s="140" customFormat="1" x14ac:dyDescent="0.25">
      <c r="A267" s="305"/>
      <c r="B267" s="263"/>
      <c r="C267" s="257"/>
      <c r="D267" s="141">
        <f>'14 anys'!H81</f>
        <v>5.333333333333333</v>
      </c>
      <c r="E267" s="141">
        <f>'14 anys'!K81</f>
        <v>7</v>
      </c>
      <c r="F267" s="142">
        <f>'14 anys'!L81</f>
        <v>6.1666666666666661</v>
      </c>
      <c r="G267" s="141">
        <f>'14 anys'!O81</f>
        <v>4</v>
      </c>
      <c r="H267" s="141">
        <f>'14 anys'!T81</f>
        <v>5.666666666666667</v>
      </c>
      <c r="I267" s="142">
        <f>'14 anys'!U81</f>
        <v>4.8333333333333339</v>
      </c>
      <c r="J267" s="109">
        <f>'14 anys'!Y81</f>
        <v>5.6</v>
      </c>
    </row>
    <row r="268" spans="1:10" s="140" customFormat="1" x14ac:dyDescent="0.25">
      <c r="A268" s="305"/>
      <c r="B268" s="263"/>
      <c r="C268" s="257"/>
      <c r="D268" s="150">
        <f>'14 anys'!H83</f>
        <v>7.333333333333333</v>
      </c>
      <c r="E268" s="150">
        <f>'14 anys'!K83</f>
        <v>8</v>
      </c>
      <c r="F268" s="133">
        <f>'14 anys'!L83</f>
        <v>7.6666666666666661</v>
      </c>
      <c r="G268" s="150">
        <f>'14 anys'!O83</f>
        <v>7</v>
      </c>
      <c r="H268" s="150">
        <f>'14 anys'!T83</f>
        <v>7.5</v>
      </c>
      <c r="I268" s="133">
        <f>'14 anys'!U83</f>
        <v>7.25</v>
      </c>
      <c r="J268" s="109">
        <f>'14 anys'!Y83</f>
        <v>7.583333333333333</v>
      </c>
    </row>
    <row r="269" spans="1:10" s="140" customFormat="1" x14ac:dyDescent="0.25">
      <c r="A269" s="305"/>
      <c r="B269" s="263"/>
      <c r="C269" s="257"/>
      <c r="D269" s="150">
        <f>'14 anys'!H84</f>
        <v>4.666666666666667</v>
      </c>
      <c r="E269" s="150">
        <f>'14 anys'!K84</f>
        <v>6.5</v>
      </c>
      <c r="F269" s="133">
        <f>'14 anys'!L84</f>
        <v>5.5833333333333339</v>
      </c>
      <c r="G269" s="150">
        <f>'14 anys'!O84</f>
        <v>3</v>
      </c>
      <c r="H269" s="150">
        <f>'14 anys'!T84</f>
        <v>5</v>
      </c>
      <c r="I269" s="133">
        <f>'14 anys'!U84</f>
        <v>4</v>
      </c>
      <c r="J269" s="109">
        <f>'14 anys'!Y84</f>
        <v>6.1166666666666671</v>
      </c>
    </row>
    <row r="270" spans="1:10" s="140" customFormat="1" x14ac:dyDescent="0.25">
      <c r="A270" s="305"/>
      <c r="B270" s="263"/>
      <c r="C270" s="257"/>
      <c r="D270" s="150">
        <f>'14 anys'!H85</f>
        <v>5</v>
      </c>
      <c r="E270" s="150">
        <f>'14 anys'!K85</f>
        <v>6</v>
      </c>
      <c r="F270" s="133">
        <f>'14 anys'!L85</f>
        <v>5.5</v>
      </c>
      <c r="G270" s="150">
        <f>'14 anys'!O85</f>
        <v>4</v>
      </c>
      <c r="H270" s="150">
        <f>'14 anys'!T85</f>
        <v>5</v>
      </c>
      <c r="I270" s="133">
        <f>'14 anys'!U85</f>
        <v>4.5</v>
      </c>
      <c r="J270" s="109">
        <f>'14 anys'!Y85</f>
        <v>5.8</v>
      </c>
    </row>
    <row r="271" spans="1:10" s="140" customFormat="1" x14ac:dyDescent="0.25">
      <c r="A271" s="305"/>
      <c r="B271" s="263"/>
      <c r="C271" s="257"/>
      <c r="D271" s="150">
        <f>'14 anys'!H90</f>
        <v>5</v>
      </c>
      <c r="E271" s="150">
        <f>'14 anys'!K90</f>
        <v>8</v>
      </c>
      <c r="F271" s="133">
        <f>'14 anys'!L90</f>
        <v>6.5</v>
      </c>
      <c r="G271" s="150">
        <f>'14 anys'!O90</f>
        <v>7</v>
      </c>
      <c r="H271" s="150">
        <f>'14 anys'!T90</f>
        <v>6.5</v>
      </c>
      <c r="I271" s="133">
        <f>'14 anys'!U90</f>
        <v>6.75</v>
      </c>
      <c r="J271" s="109">
        <f>'14 anys'!Y90</f>
        <v>7.45</v>
      </c>
    </row>
    <row r="272" spans="1:10" s="140" customFormat="1" x14ac:dyDescent="0.25">
      <c r="A272" s="305"/>
      <c r="B272" s="263"/>
      <c r="C272" s="257"/>
      <c r="D272" s="150">
        <f>'14 anys'!H92</f>
        <v>5.666666666666667</v>
      </c>
      <c r="E272" s="150">
        <f>'14 anys'!K92</f>
        <v>6</v>
      </c>
      <c r="F272" s="133">
        <f>'14 anys'!L92</f>
        <v>5.8333333333333339</v>
      </c>
      <c r="G272" s="150">
        <f>'14 anys'!O92</f>
        <v>4</v>
      </c>
      <c r="H272" s="150">
        <f>'14 anys'!T92</f>
        <v>5</v>
      </c>
      <c r="I272" s="133">
        <f>'14 anys'!U92</f>
        <v>4.5</v>
      </c>
      <c r="J272" s="109">
        <f>'14 anys'!Y92</f>
        <v>5.7777777777777786</v>
      </c>
    </row>
    <row r="273" spans="1:10" s="140" customFormat="1" x14ac:dyDescent="0.25">
      <c r="A273" s="305"/>
      <c r="B273" s="263"/>
      <c r="C273" s="257"/>
      <c r="D273" s="150">
        <f>'14 anys'!H93</f>
        <v>5.333333333333333</v>
      </c>
      <c r="E273" s="150">
        <f>'14 anys'!K93</f>
        <v>6</v>
      </c>
      <c r="F273" s="133">
        <f>'14 anys'!L93</f>
        <v>5.6666666666666661</v>
      </c>
      <c r="G273" s="150">
        <f>'14 anys'!O93</f>
        <v>4</v>
      </c>
      <c r="H273" s="150">
        <f>'14 anys'!T93</f>
        <v>4.5</v>
      </c>
      <c r="I273" s="133">
        <f>'14 anys'!U93</f>
        <v>4.25</v>
      </c>
      <c r="J273" s="109">
        <f>'14 anys'!Y93</f>
        <v>5.3055555555555554</v>
      </c>
    </row>
    <row r="274" spans="1:10" s="140" customFormat="1" x14ac:dyDescent="0.25">
      <c r="A274" s="305"/>
      <c r="B274" s="263"/>
      <c r="C274" s="257"/>
      <c r="D274" s="150">
        <f>'14 anys'!H95</f>
        <v>5</v>
      </c>
      <c r="E274" s="150">
        <f>'14 anys'!K95</f>
        <v>6</v>
      </c>
      <c r="F274" s="133">
        <f>'14 anys'!L95</f>
        <v>5.5</v>
      </c>
      <c r="G274" s="150">
        <f>'14 anys'!O95</f>
        <v>5</v>
      </c>
      <c r="H274" s="150">
        <f>'14 anys'!T95</f>
        <v>4.5</v>
      </c>
      <c r="I274" s="133">
        <f>'14 anys'!U95</f>
        <v>4.75</v>
      </c>
      <c r="J274" s="109">
        <f>'14 anys'!Y95</f>
        <v>5.416666666666667</v>
      </c>
    </row>
    <row r="275" spans="1:10" s="140" customFormat="1" x14ac:dyDescent="0.25">
      <c r="A275" s="305"/>
      <c r="B275" s="263"/>
      <c r="C275" s="257"/>
      <c r="D275" s="150">
        <f>'14 anys'!H96</f>
        <v>4.666666666666667</v>
      </c>
      <c r="E275" s="150">
        <f>'14 anys'!K96</f>
        <v>6.5</v>
      </c>
      <c r="F275" s="133">
        <f>'14 anys'!L96</f>
        <v>5.5833333333333339</v>
      </c>
      <c r="G275" s="150">
        <f>'14 anys'!O96</f>
        <v>6</v>
      </c>
      <c r="H275" s="150">
        <f>'14 anys'!T96</f>
        <v>5</v>
      </c>
      <c r="I275" s="133">
        <f>'14 anys'!U96</f>
        <v>5.5</v>
      </c>
      <c r="J275" s="109">
        <f>'14 anys'!Y96</f>
        <v>5.6944444444444455</v>
      </c>
    </row>
    <row r="276" spans="1:10" s="140" customFormat="1" x14ac:dyDescent="0.25">
      <c r="A276" s="305"/>
      <c r="B276" s="263"/>
      <c r="C276" s="257"/>
      <c r="D276" s="150">
        <f>'14 anys'!H98</f>
        <v>6.666666666666667</v>
      </c>
      <c r="E276" s="150">
        <f>'14 anys'!K98</f>
        <v>8</v>
      </c>
      <c r="F276" s="133">
        <f>'14 anys'!L98</f>
        <v>7.3333333333333339</v>
      </c>
      <c r="G276" s="150">
        <f>'14 anys'!O98</f>
        <v>6</v>
      </c>
      <c r="H276" s="150">
        <f>'14 anys'!T98</f>
        <v>6</v>
      </c>
      <c r="I276" s="133">
        <f>'14 anys'!U98</f>
        <v>6</v>
      </c>
      <c r="J276" s="109">
        <f>'14 anys'!Y98</f>
        <v>6.7777777777777786</v>
      </c>
    </row>
    <row r="277" spans="1:10" s="140" customFormat="1" x14ac:dyDescent="0.25">
      <c r="A277" s="305"/>
      <c r="B277" s="263"/>
      <c r="C277" s="257"/>
      <c r="D277" s="150">
        <f>'14 anys'!H99</f>
        <v>6.333333333333333</v>
      </c>
      <c r="E277" s="150">
        <f>'14 anys'!K99</f>
        <v>8</v>
      </c>
      <c r="F277" s="133">
        <f>'14 anys'!L99</f>
        <v>7.1666666666666661</v>
      </c>
      <c r="G277" s="150">
        <f>'14 anys'!O99</f>
        <v>5</v>
      </c>
      <c r="H277" s="150">
        <f>'14 anys'!T99</f>
        <v>6.5</v>
      </c>
      <c r="I277" s="133">
        <f>'14 anys'!U99</f>
        <v>5.75</v>
      </c>
      <c r="J277" s="109">
        <f>'14 anys'!Y99</f>
        <v>6.6388888888888884</v>
      </c>
    </row>
    <row r="278" spans="1:10" s="140" customFormat="1" x14ac:dyDescent="0.25">
      <c r="A278" s="305"/>
      <c r="B278" s="263"/>
      <c r="C278" s="257"/>
      <c r="D278" s="150">
        <f>'14 anys'!H100</f>
        <v>2.6666666666666665</v>
      </c>
      <c r="E278" s="150">
        <f>'14 anys'!K100</f>
        <v>3.5</v>
      </c>
      <c r="F278" s="133">
        <f>'14 anys'!L100</f>
        <v>3.083333333333333</v>
      </c>
      <c r="G278" s="150">
        <f>'14 anys'!O100</f>
        <v>3</v>
      </c>
      <c r="H278" s="150">
        <f>'14 anys'!T100</f>
        <v>3</v>
      </c>
      <c r="I278" s="133">
        <f>'14 anys'!U100</f>
        <v>3</v>
      </c>
      <c r="J278" s="109">
        <f>'14 anys'!Y100</f>
        <v>2.3611111111111112</v>
      </c>
    </row>
    <row r="279" spans="1:10" s="140" customFormat="1" x14ac:dyDescent="0.25">
      <c r="A279" s="305"/>
      <c r="B279" s="263"/>
      <c r="C279" s="258"/>
      <c r="D279" s="148">
        <f>'14 anys'!H102</f>
        <v>6.333333333333333</v>
      </c>
      <c r="E279" s="148">
        <f>'14 anys'!K102</f>
        <v>6</v>
      </c>
      <c r="F279" s="134">
        <f>'14 anys'!L102</f>
        <v>6.1666666666666661</v>
      </c>
      <c r="G279" s="148">
        <f>'14 anys'!O102</f>
        <v>4</v>
      </c>
      <c r="H279" s="148">
        <f>'14 anys'!T102</f>
        <v>5</v>
      </c>
      <c r="I279" s="134">
        <f>'14 anys'!U102</f>
        <v>4.5</v>
      </c>
      <c r="J279" s="111">
        <f>'14 anys'!Y102</f>
        <v>5.8888888888888884</v>
      </c>
    </row>
    <row r="280" spans="1:10" s="140" customFormat="1" x14ac:dyDescent="0.25">
      <c r="A280" s="305"/>
      <c r="B280" s="263"/>
      <c r="C280" s="259" t="s">
        <v>87</v>
      </c>
      <c r="D280" s="150">
        <f>'14 anys'!H3</f>
        <v>3.3333333333333335</v>
      </c>
      <c r="E280" s="150">
        <f>'14 anys'!K3</f>
        <v>5</v>
      </c>
      <c r="F280" s="133">
        <f>'14 anys'!L3</f>
        <v>4.166666666666667</v>
      </c>
      <c r="G280" s="150">
        <f>'14 anys'!O3</f>
        <v>3</v>
      </c>
      <c r="H280" s="150">
        <f>'14 anys'!T3</f>
        <v>4.333333333333333</v>
      </c>
      <c r="I280" s="133">
        <f>'14 anys'!U3</f>
        <v>3.6666666666666665</v>
      </c>
      <c r="J280" s="109">
        <f>'14 anys'!Y3</f>
        <v>4.3666666666666671</v>
      </c>
    </row>
    <row r="281" spans="1:10" s="140" customFormat="1" x14ac:dyDescent="0.25">
      <c r="A281" s="305"/>
      <c r="B281" s="263"/>
      <c r="C281" s="260"/>
      <c r="D281" s="150">
        <f>'14 anys'!H17</f>
        <v>6.333333333333333</v>
      </c>
      <c r="E281" s="150">
        <f>'14 anys'!K17</f>
        <v>8.5</v>
      </c>
      <c r="F281" s="133">
        <f>'14 anys'!L17</f>
        <v>7.4166666666666661</v>
      </c>
      <c r="G281" s="150">
        <f>'14 anys'!O17</f>
        <v>6</v>
      </c>
      <c r="H281" s="150">
        <f>'14 anys'!T17</f>
        <v>7</v>
      </c>
      <c r="I281" s="133">
        <f>'14 anys'!U17</f>
        <v>6.5</v>
      </c>
      <c r="J281" s="109">
        <f>'14 anys'!Y17</f>
        <v>6.583333333333333</v>
      </c>
    </row>
    <row r="282" spans="1:10" s="140" customFormat="1" x14ac:dyDescent="0.25">
      <c r="A282" s="305"/>
      <c r="B282" s="263"/>
      <c r="C282" s="260"/>
      <c r="D282" s="150">
        <f>'14 anys'!H19</f>
        <v>3.6666666666666665</v>
      </c>
      <c r="E282" s="150">
        <f>'14 anys'!K19</f>
        <v>5.5</v>
      </c>
      <c r="F282" s="133">
        <f>'14 anys'!L19</f>
        <v>4.583333333333333</v>
      </c>
      <c r="G282" s="150">
        <f>'14 anys'!O19</f>
        <v>2</v>
      </c>
      <c r="H282" s="150">
        <f>'14 anys'!T19</f>
        <v>5.333333333333333</v>
      </c>
      <c r="I282" s="133">
        <f>'14 anys'!U19</f>
        <v>3.6666666666666665</v>
      </c>
      <c r="J282" s="109">
        <f>'14 anys'!Y19</f>
        <v>4.45</v>
      </c>
    </row>
    <row r="283" spans="1:10" s="140" customFormat="1" x14ac:dyDescent="0.25">
      <c r="A283" s="305"/>
      <c r="B283" s="263"/>
      <c r="C283" s="260"/>
      <c r="D283" s="150">
        <f>'14 anys'!H20</f>
        <v>3.3333333333333335</v>
      </c>
      <c r="E283" s="150">
        <f>'14 anys'!K20</f>
        <v>6.5</v>
      </c>
      <c r="F283" s="133">
        <f>'14 anys'!L20</f>
        <v>4.916666666666667</v>
      </c>
      <c r="G283" s="150">
        <f>'14 anys'!O20</f>
        <v>2</v>
      </c>
      <c r="H283" s="150">
        <f>'14 anys'!T20</f>
        <v>5.666666666666667</v>
      </c>
      <c r="I283" s="133">
        <f>'14 anys'!U20</f>
        <v>3.8333333333333335</v>
      </c>
      <c r="J283" s="109">
        <f>'14 anys'!Y20</f>
        <v>4.75</v>
      </c>
    </row>
    <row r="284" spans="1:10" s="140" customFormat="1" x14ac:dyDescent="0.25">
      <c r="A284" s="305"/>
      <c r="B284" s="263"/>
      <c r="C284" s="260"/>
      <c r="D284" s="150">
        <f>'14 anys'!H25</f>
        <v>6</v>
      </c>
      <c r="E284" s="150">
        <f>'14 anys'!K25</f>
        <v>7.5</v>
      </c>
      <c r="F284" s="133">
        <f>'14 anys'!L25</f>
        <v>6.75</v>
      </c>
      <c r="G284" s="150">
        <f>'14 anys'!O25</f>
        <v>5</v>
      </c>
      <c r="H284" s="150">
        <f>'14 anys'!T25</f>
        <v>6.75</v>
      </c>
      <c r="I284" s="133">
        <f>'14 anys'!U25</f>
        <v>5.875</v>
      </c>
      <c r="J284" s="109">
        <f>'14 anys'!Y25</f>
        <v>6.5250000000000004</v>
      </c>
    </row>
    <row r="285" spans="1:10" s="140" customFormat="1" x14ac:dyDescent="0.25">
      <c r="A285" s="305"/>
      <c r="B285" s="263"/>
      <c r="C285" s="260"/>
      <c r="D285" s="150">
        <f>'14 anys'!H28</f>
        <v>8.25</v>
      </c>
      <c r="E285" s="150">
        <f>'14 anys'!K28</f>
        <v>8.5</v>
      </c>
      <c r="F285" s="133">
        <f>'14 anys'!L28</f>
        <v>8.375</v>
      </c>
      <c r="G285" s="150">
        <f>'14 anys'!O28</f>
        <v>8</v>
      </c>
      <c r="H285" s="150">
        <f>'14 anys'!T28</f>
        <v>8.5</v>
      </c>
      <c r="I285" s="133">
        <f>'14 anys'!U28</f>
        <v>8.25</v>
      </c>
      <c r="J285" s="109">
        <f>'14 anys'!Y28</f>
        <v>7.5250000000000004</v>
      </c>
    </row>
    <row r="286" spans="1:10" s="140" customFormat="1" x14ac:dyDescent="0.25">
      <c r="A286" s="305"/>
      <c r="B286" s="263"/>
      <c r="C286" s="260"/>
      <c r="D286" s="150">
        <f>'14 anys'!H29</f>
        <v>7.333333333333333</v>
      </c>
      <c r="E286" s="150">
        <f>'14 anys'!K29</f>
        <v>7.5</v>
      </c>
      <c r="F286" s="133">
        <f>'14 anys'!L29</f>
        <v>7.4166666666666661</v>
      </c>
      <c r="G286" s="150">
        <f>'14 anys'!O29</f>
        <v>5</v>
      </c>
      <c r="H286" s="150">
        <f>'14 anys'!T29</f>
        <v>6.5</v>
      </c>
      <c r="I286" s="133">
        <f>'14 anys'!U29</f>
        <v>5.75</v>
      </c>
      <c r="J286" s="109">
        <f>'14 anys'!Y29</f>
        <v>6.833333333333333</v>
      </c>
    </row>
    <row r="287" spans="1:10" s="140" customFormat="1" x14ac:dyDescent="0.25">
      <c r="A287" s="305"/>
      <c r="B287" s="263"/>
      <c r="C287" s="260"/>
      <c r="D287" s="150">
        <f>'14 anys'!H30</f>
        <v>6</v>
      </c>
      <c r="E287" s="150">
        <f>'14 anys'!K30</f>
        <v>6.5</v>
      </c>
      <c r="F287" s="133">
        <f>'14 anys'!L30</f>
        <v>6.25</v>
      </c>
      <c r="G287" s="150">
        <f>'14 anys'!O30</f>
        <v>6</v>
      </c>
      <c r="H287" s="150">
        <f>'14 anys'!T30</f>
        <v>7</v>
      </c>
      <c r="I287" s="133">
        <f>'14 anys'!U30</f>
        <v>6.5</v>
      </c>
      <c r="J287" s="109">
        <f>'14 anys'!Y30</f>
        <v>6.35</v>
      </c>
    </row>
    <row r="288" spans="1:10" s="140" customFormat="1" x14ac:dyDescent="0.25">
      <c r="A288" s="305"/>
      <c r="B288" s="263"/>
      <c r="C288" s="260"/>
      <c r="D288" s="150">
        <f>'14 anys'!H31</f>
        <v>8.3333333333333339</v>
      </c>
      <c r="E288" s="150">
        <f>'14 anys'!K31</f>
        <v>8.5</v>
      </c>
      <c r="F288" s="133">
        <f>'14 anys'!L31</f>
        <v>8.4166666666666679</v>
      </c>
      <c r="G288" s="150">
        <f>'14 anys'!O31</f>
        <v>8</v>
      </c>
      <c r="H288" s="150">
        <f>'14 anys'!T31</f>
        <v>7.5</v>
      </c>
      <c r="I288" s="133">
        <f>'14 anys'!U31</f>
        <v>7.75</v>
      </c>
      <c r="J288" s="109">
        <f>'14 anys'!Y31</f>
        <v>7.8333333333333339</v>
      </c>
    </row>
    <row r="289" spans="1:10" s="140" customFormat="1" x14ac:dyDescent="0.25">
      <c r="A289" s="305"/>
      <c r="B289" s="263"/>
      <c r="C289" s="260"/>
      <c r="D289" s="150">
        <f>'14 anys'!H32</f>
        <v>7</v>
      </c>
      <c r="E289" s="150">
        <f>'14 anys'!K32</f>
        <v>7.5</v>
      </c>
      <c r="F289" s="133">
        <f>'14 anys'!L32</f>
        <v>7.25</v>
      </c>
      <c r="G289" s="150">
        <f>'14 anys'!O32</f>
        <v>5</v>
      </c>
      <c r="H289" s="150">
        <f>'14 anys'!T32</f>
        <v>7</v>
      </c>
      <c r="I289" s="133">
        <f>'14 anys'!U32</f>
        <v>6</v>
      </c>
      <c r="J289" s="109">
        <f>'14 anys'!Y32</f>
        <v>6.45</v>
      </c>
    </row>
    <row r="290" spans="1:10" s="140" customFormat="1" x14ac:dyDescent="0.25">
      <c r="A290" s="305"/>
      <c r="B290" s="263"/>
      <c r="C290" s="260"/>
      <c r="D290" s="150">
        <f>'14 anys'!H34</f>
        <v>3.6666666666666665</v>
      </c>
      <c r="E290" s="150">
        <f>'14 anys'!K34</f>
        <v>5.5</v>
      </c>
      <c r="F290" s="133">
        <f>'14 anys'!L34</f>
        <v>4.583333333333333</v>
      </c>
      <c r="G290" s="150">
        <f>'14 anys'!O34</f>
        <v>3</v>
      </c>
      <c r="H290" s="150">
        <f>'14 anys'!T34</f>
        <v>4.5</v>
      </c>
      <c r="I290" s="133">
        <f>'14 anys'!U34</f>
        <v>3.75</v>
      </c>
      <c r="J290" s="109">
        <f>'14 anys'!Y34</f>
        <v>5.2666666666666666</v>
      </c>
    </row>
    <row r="291" spans="1:10" s="140" customFormat="1" x14ac:dyDescent="0.25">
      <c r="A291" s="305"/>
      <c r="B291" s="263"/>
      <c r="C291" s="260"/>
      <c r="D291" s="150">
        <f>'14 anys'!H35</f>
        <v>6.666666666666667</v>
      </c>
      <c r="E291" s="150">
        <f>'14 anys'!K35</f>
        <v>7.5</v>
      </c>
      <c r="F291" s="133">
        <f>'14 anys'!L35</f>
        <v>7.0833333333333339</v>
      </c>
      <c r="G291" s="150">
        <f>'14 anys'!O35</f>
        <v>7</v>
      </c>
      <c r="H291" s="150">
        <f>'14 anys'!T35</f>
        <v>8</v>
      </c>
      <c r="I291" s="133">
        <f>'14 anys'!U35</f>
        <v>7.5</v>
      </c>
      <c r="J291" s="109">
        <f>'14 anys'!Y35</f>
        <v>7.3166666666666673</v>
      </c>
    </row>
    <row r="292" spans="1:10" s="140" customFormat="1" x14ac:dyDescent="0.25">
      <c r="A292" s="305"/>
      <c r="B292" s="263"/>
      <c r="C292" s="260"/>
      <c r="D292" s="150">
        <f>'14 anys'!H36</f>
        <v>9</v>
      </c>
      <c r="E292" s="150">
        <f>'14 anys'!K36</f>
        <v>9.5</v>
      </c>
      <c r="F292" s="133">
        <f>'14 anys'!L36</f>
        <v>9.25</v>
      </c>
      <c r="G292" s="150">
        <f>'14 anys'!O36</f>
        <v>10</v>
      </c>
      <c r="H292" s="150">
        <f>'14 anys'!T36</f>
        <v>9</v>
      </c>
      <c r="I292" s="133">
        <f>'14 anys'!U36</f>
        <v>9.5</v>
      </c>
      <c r="J292" s="109">
        <f>'14 anys'!Y36</f>
        <v>8.15</v>
      </c>
    </row>
    <row r="293" spans="1:10" s="140" customFormat="1" x14ac:dyDescent="0.25">
      <c r="A293" s="305"/>
      <c r="B293" s="263"/>
      <c r="C293" s="260"/>
      <c r="D293" s="150">
        <f>'14 anys'!H40</f>
        <v>4.666666666666667</v>
      </c>
      <c r="E293" s="150">
        <f>'14 anys'!K40</f>
        <v>6</v>
      </c>
      <c r="F293" s="133">
        <f>'14 anys'!L40</f>
        <v>5.3333333333333339</v>
      </c>
      <c r="G293" s="150">
        <f>'14 anys'!O40</f>
        <v>6</v>
      </c>
      <c r="H293" s="150">
        <f>'14 anys'!T40</f>
        <v>5.666666666666667</v>
      </c>
      <c r="I293" s="133">
        <f>'14 anys'!U40</f>
        <v>5.8333333333333339</v>
      </c>
      <c r="J293" s="109">
        <f>'14 anys'!Y40</f>
        <v>5.8333333333333339</v>
      </c>
    </row>
    <row r="294" spans="1:10" s="140" customFormat="1" x14ac:dyDescent="0.25">
      <c r="A294" s="305"/>
      <c r="B294" s="263"/>
      <c r="C294" s="260"/>
      <c r="D294" s="150">
        <f>'14 anys'!H43</f>
        <v>3</v>
      </c>
      <c r="E294" s="150">
        <f>'14 anys'!K43</f>
        <v>5</v>
      </c>
      <c r="F294" s="133">
        <f>'14 anys'!L43</f>
        <v>4</v>
      </c>
      <c r="G294" s="150">
        <f>'14 anys'!O43</f>
        <v>4</v>
      </c>
      <c r="H294" s="150">
        <f>'14 anys'!T43</f>
        <v>3.6666666666666665</v>
      </c>
      <c r="I294" s="133">
        <f>'14 anys'!U43</f>
        <v>3.833333333333333</v>
      </c>
      <c r="J294" s="109">
        <f>'14 anys'!Y43</f>
        <v>4.3666666666666663</v>
      </c>
    </row>
    <row r="295" spans="1:10" s="140" customFormat="1" x14ac:dyDescent="0.25">
      <c r="A295" s="305"/>
      <c r="B295" s="263"/>
      <c r="C295" s="260"/>
      <c r="D295" s="150">
        <f>'14 anys'!H48</f>
        <v>8.6666666666666661</v>
      </c>
      <c r="E295" s="150">
        <f>'14 anys'!K48</f>
        <v>7.5</v>
      </c>
      <c r="F295" s="133">
        <f>'14 anys'!L48</f>
        <v>8.0833333333333321</v>
      </c>
      <c r="G295" s="150">
        <f>'14 anys'!O48</f>
        <v>8</v>
      </c>
      <c r="H295" s="150">
        <f>'14 anys'!T48</f>
        <v>8.5</v>
      </c>
      <c r="I295" s="133">
        <f>'14 anys'!U48</f>
        <v>8.25</v>
      </c>
      <c r="J295" s="109">
        <f>'14 anys'!Y48</f>
        <v>7.6666666666666661</v>
      </c>
    </row>
    <row r="296" spans="1:10" s="140" customFormat="1" x14ac:dyDescent="0.25">
      <c r="A296" s="305"/>
      <c r="B296" s="263"/>
      <c r="C296" s="260"/>
      <c r="D296" s="150">
        <f>'14 anys'!H49</f>
        <v>5</v>
      </c>
      <c r="E296" s="150">
        <f>'14 anys'!K49</f>
        <v>6</v>
      </c>
      <c r="F296" s="133">
        <f>'14 anys'!L49</f>
        <v>5.5</v>
      </c>
      <c r="G296" s="150">
        <f>'14 anys'!O49</f>
        <v>6</v>
      </c>
      <c r="H296" s="150">
        <f>'14 anys'!T49</f>
        <v>6.25</v>
      </c>
      <c r="I296" s="133">
        <f>'14 anys'!U49</f>
        <v>6.125</v>
      </c>
      <c r="J296" s="109">
        <f>'14 anys'!Y49</f>
        <v>6.125</v>
      </c>
    </row>
    <row r="297" spans="1:10" s="140" customFormat="1" x14ac:dyDescent="0.25">
      <c r="A297" s="305"/>
      <c r="B297" s="263"/>
      <c r="C297" s="260"/>
      <c r="D297" s="150">
        <f>'14 anys'!H54</f>
        <v>8.6666666666666661</v>
      </c>
      <c r="E297" s="150">
        <f>'14 anys'!K54</f>
        <v>8.5</v>
      </c>
      <c r="F297" s="133">
        <f>'14 anys'!L54</f>
        <v>8.5833333333333321</v>
      </c>
      <c r="G297" s="150">
        <f>'14 anys'!O54</f>
        <v>9</v>
      </c>
      <c r="H297" s="150">
        <f>'14 anys'!T54</f>
        <v>8</v>
      </c>
      <c r="I297" s="133">
        <f>'14 anys'!U54</f>
        <v>8.5</v>
      </c>
      <c r="J297" s="109">
        <f>'14 anys'!Y54</f>
        <v>7.6166666666666654</v>
      </c>
    </row>
    <row r="298" spans="1:10" s="140" customFormat="1" x14ac:dyDescent="0.25">
      <c r="A298" s="305"/>
      <c r="B298" s="263"/>
      <c r="C298" s="260"/>
      <c r="D298" s="150">
        <f>'14 anys'!H55</f>
        <v>4.666666666666667</v>
      </c>
      <c r="E298" s="150">
        <f>'14 anys'!K55</f>
        <v>6.5</v>
      </c>
      <c r="F298" s="133">
        <f>'14 anys'!L55</f>
        <v>5.5833333333333339</v>
      </c>
      <c r="G298" s="150">
        <f>'14 anys'!O55</f>
        <v>5</v>
      </c>
      <c r="H298" s="150">
        <f>'14 anys'!T55</f>
        <v>6</v>
      </c>
      <c r="I298" s="133">
        <f>'14 anys'!U55</f>
        <v>5.5</v>
      </c>
      <c r="J298" s="109">
        <f>'14 anys'!Y55</f>
        <v>6.0166666666666675</v>
      </c>
    </row>
    <row r="299" spans="1:10" s="140" customFormat="1" x14ac:dyDescent="0.25">
      <c r="A299" s="305"/>
      <c r="B299" s="263"/>
      <c r="C299" s="260"/>
      <c r="D299" s="150">
        <f>'14 anys'!H61</f>
        <v>5.333333333333333</v>
      </c>
      <c r="E299" s="150">
        <f>'14 anys'!K61</f>
        <v>7.5</v>
      </c>
      <c r="F299" s="133">
        <f>'14 anys'!L61</f>
        <v>6.4166666666666661</v>
      </c>
      <c r="G299" s="150">
        <f>'14 anys'!O61</f>
        <v>6</v>
      </c>
      <c r="H299" s="150">
        <f>'14 anys'!T61</f>
        <v>6</v>
      </c>
      <c r="I299" s="133">
        <f>'14 anys'!U61</f>
        <v>6</v>
      </c>
      <c r="J299" s="109">
        <f>'14 anys'!Y61</f>
        <v>7.083333333333333</v>
      </c>
    </row>
    <row r="300" spans="1:10" s="140" customFormat="1" x14ac:dyDescent="0.25">
      <c r="A300" s="305"/>
      <c r="B300" s="263"/>
      <c r="C300" s="260"/>
      <c r="D300" s="150">
        <f>'14 anys'!H63</f>
        <v>4</v>
      </c>
      <c r="E300" s="150">
        <f>'14 anys'!K63</f>
        <v>5.5</v>
      </c>
      <c r="F300" s="133">
        <f>'14 anys'!L63</f>
        <v>4.75</v>
      </c>
      <c r="G300" s="150">
        <f>'14 anys'!O63</f>
        <v>3</v>
      </c>
      <c r="H300" s="150">
        <f>'14 anys'!T63</f>
        <v>4</v>
      </c>
      <c r="I300" s="133">
        <f>'14 anys'!U63</f>
        <v>3.5</v>
      </c>
      <c r="J300" s="109">
        <f>'14 anys'!Y63</f>
        <v>5.05</v>
      </c>
    </row>
    <row r="301" spans="1:10" s="140" customFormat="1" x14ac:dyDescent="0.25">
      <c r="A301" s="305"/>
      <c r="B301" s="263"/>
      <c r="C301" s="260"/>
      <c r="D301" s="150">
        <f>'14 anys'!H66</f>
        <v>5</v>
      </c>
      <c r="E301" s="150">
        <f>'14 anys'!K66</f>
        <v>6.5</v>
      </c>
      <c r="F301" s="133">
        <f>'14 anys'!L66</f>
        <v>5.75</v>
      </c>
      <c r="G301" s="150">
        <f>'14 anys'!O66</f>
        <v>4</v>
      </c>
      <c r="H301" s="150">
        <f>'14 anys'!T66</f>
        <v>5</v>
      </c>
      <c r="I301" s="133">
        <f>'14 anys'!U66</f>
        <v>4.5</v>
      </c>
      <c r="J301" s="109">
        <f>'14 anys'!Y66</f>
        <v>6.25</v>
      </c>
    </row>
    <row r="302" spans="1:10" s="140" customFormat="1" x14ac:dyDescent="0.25">
      <c r="A302" s="305"/>
      <c r="B302" s="263"/>
      <c r="C302" s="260"/>
      <c r="D302" s="150">
        <f>'14 anys'!H67</f>
        <v>6.5</v>
      </c>
      <c r="E302" s="150">
        <f>'14 anys'!K67</f>
        <v>6.5</v>
      </c>
      <c r="F302" s="133">
        <f>'14 anys'!L67</f>
        <v>6.5</v>
      </c>
      <c r="G302" s="150">
        <f>'14 anys'!O67</f>
        <v>4</v>
      </c>
      <c r="H302" s="150">
        <f>'14 anys'!T67</f>
        <v>6</v>
      </c>
      <c r="I302" s="133">
        <f>'14 anys'!U67</f>
        <v>5</v>
      </c>
      <c r="J302" s="109">
        <f>'14 anys'!Y67</f>
        <v>5.7</v>
      </c>
    </row>
    <row r="303" spans="1:10" s="140" customFormat="1" x14ac:dyDescent="0.25">
      <c r="A303" s="305"/>
      <c r="B303" s="263"/>
      <c r="C303" s="260"/>
      <c r="D303" s="33"/>
      <c r="E303" s="33"/>
      <c r="F303" s="33"/>
      <c r="G303" s="150">
        <f>'14 anys'!O69</f>
        <v>4</v>
      </c>
      <c r="H303" s="150">
        <f>'14 anys'!T69</f>
        <v>5</v>
      </c>
      <c r="I303" s="133">
        <f>'14 anys'!U69</f>
        <v>4.5</v>
      </c>
      <c r="J303" s="109">
        <f>'14 anys'!Y69</f>
        <v>5.625</v>
      </c>
    </row>
    <row r="304" spans="1:10" s="140" customFormat="1" x14ac:dyDescent="0.25">
      <c r="A304" s="305"/>
      <c r="B304" s="263"/>
      <c r="C304" s="260"/>
      <c r="D304" s="150">
        <f>'14 anys'!H71</f>
        <v>5</v>
      </c>
      <c r="E304" s="150">
        <f>'14 anys'!K71</f>
        <v>7</v>
      </c>
      <c r="F304" s="133">
        <f>'14 anys'!L71</f>
        <v>6</v>
      </c>
      <c r="G304" s="150">
        <f>'14 anys'!O71</f>
        <v>6</v>
      </c>
      <c r="H304" s="150">
        <f>'14 anys'!T71</f>
        <v>6.333333333333333</v>
      </c>
      <c r="I304" s="133">
        <f>'14 anys'!U71</f>
        <v>6.1666666666666661</v>
      </c>
      <c r="J304" s="109">
        <f>'14 anys'!Y71</f>
        <v>6.4333333333333327</v>
      </c>
    </row>
    <row r="305" spans="1:10" s="140" customFormat="1" x14ac:dyDescent="0.25">
      <c r="A305" s="305"/>
      <c r="B305" s="263"/>
      <c r="C305" s="260"/>
      <c r="D305" s="150">
        <f>'14 anys'!H72</f>
        <v>2</v>
      </c>
      <c r="E305" s="150">
        <f>'14 anys'!K72</f>
        <v>5.5</v>
      </c>
      <c r="F305" s="133">
        <f>'14 anys'!L72</f>
        <v>3.75</v>
      </c>
      <c r="G305" s="150">
        <f>'14 anys'!O72</f>
        <v>3</v>
      </c>
      <c r="H305" s="150">
        <f>'14 anys'!T72</f>
        <v>3</v>
      </c>
      <c r="I305" s="133">
        <f>'14 anys'!U72</f>
        <v>3</v>
      </c>
      <c r="J305" s="109">
        <f>'14 anys'!Y72</f>
        <v>4.55</v>
      </c>
    </row>
    <row r="306" spans="1:10" s="140" customFormat="1" x14ac:dyDescent="0.25">
      <c r="A306" s="305"/>
      <c r="B306" s="263"/>
      <c r="C306" s="260"/>
      <c r="D306" s="150">
        <f>'14 anys'!H73</f>
        <v>9</v>
      </c>
      <c r="E306" s="150">
        <f>'14 anys'!K73</f>
        <v>9.5</v>
      </c>
      <c r="F306" s="133">
        <f>'14 anys'!L73</f>
        <v>9.25</v>
      </c>
      <c r="G306" s="150">
        <f>'14 anys'!O73</f>
        <v>9</v>
      </c>
      <c r="H306" s="150">
        <f>'14 anys'!T73</f>
        <v>9.5</v>
      </c>
      <c r="I306" s="133">
        <f>'14 anys'!U73</f>
        <v>9.25</v>
      </c>
      <c r="J306" s="109">
        <f>'14 anys'!Y73</f>
        <v>9.1</v>
      </c>
    </row>
    <row r="307" spans="1:10" s="140" customFormat="1" x14ac:dyDescent="0.25">
      <c r="A307" s="305"/>
      <c r="B307" s="263"/>
      <c r="C307" s="260"/>
      <c r="D307" s="150">
        <f>'14 anys'!H74</f>
        <v>5</v>
      </c>
      <c r="E307" s="150">
        <f>'14 anys'!K74</f>
        <v>5.5</v>
      </c>
      <c r="F307" s="133">
        <f>'14 anys'!L74</f>
        <v>5.25</v>
      </c>
      <c r="G307" s="150">
        <f>'14 anys'!O74</f>
        <v>5</v>
      </c>
      <c r="H307" s="150">
        <f>'14 anys'!T74</f>
        <v>6</v>
      </c>
      <c r="I307" s="133">
        <f>'14 anys'!U74</f>
        <v>5.5</v>
      </c>
      <c r="J307" s="109">
        <f>'14 anys'!Y74</f>
        <v>6.35</v>
      </c>
    </row>
    <row r="308" spans="1:10" s="140" customFormat="1" x14ac:dyDescent="0.25">
      <c r="A308" s="305"/>
      <c r="B308" s="263"/>
      <c r="C308" s="260"/>
      <c r="D308" s="150">
        <f>'14 anys'!H78</f>
        <v>5.75</v>
      </c>
      <c r="E308" s="150">
        <f>'14 anys'!K78</f>
        <v>7.5</v>
      </c>
      <c r="F308" s="133">
        <f>'14 anys'!L78</f>
        <v>6.625</v>
      </c>
      <c r="G308" s="150">
        <f>'14 anys'!O78</f>
        <v>5</v>
      </c>
      <c r="H308" s="150">
        <f>'14 anys'!T78</f>
        <v>6</v>
      </c>
      <c r="I308" s="133">
        <f>'14 anys'!U78</f>
        <v>5.5</v>
      </c>
      <c r="J308" s="109">
        <f>'14 anys'!Y78</f>
        <v>6.2249999999999996</v>
      </c>
    </row>
    <row r="309" spans="1:10" s="140" customFormat="1" x14ac:dyDescent="0.25">
      <c r="A309" s="305"/>
      <c r="B309" s="263"/>
      <c r="C309" s="260"/>
      <c r="D309" s="150">
        <f>'14 anys'!H79</f>
        <v>4.75</v>
      </c>
      <c r="E309" s="150">
        <f>'14 anys'!K79</f>
        <v>7.5</v>
      </c>
      <c r="F309" s="133">
        <f>'14 anys'!L79</f>
        <v>6.125</v>
      </c>
      <c r="G309" s="150">
        <f>'14 anys'!O79</f>
        <v>4</v>
      </c>
      <c r="H309" s="150">
        <f>'14 anys'!T79</f>
        <v>5.5</v>
      </c>
      <c r="I309" s="133">
        <f>'14 anys'!U79</f>
        <v>4.75</v>
      </c>
      <c r="J309" s="109">
        <f>'14 anys'!Y79</f>
        <v>5.7750000000000004</v>
      </c>
    </row>
    <row r="310" spans="1:10" s="140" customFormat="1" x14ac:dyDescent="0.25">
      <c r="A310" s="305"/>
      <c r="B310" s="263"/>
      <c r="C310" s="260"/>
      <c r="D310" s="150">
        <f>'14 anys'!H82</f>
        <v>5.333333333333333</v>
      </c>
      <c r="E310" s="150">
        <f>'14 anys'!K82</f>
        <v>7.5</v>
      </c>
      <c r="F310" s="133">
        <f>'14 anys'!L82</f>
        <v>6.4166666666666661</v>
      </c>
      <c r="G310" s="150">
        <f>'14 anys'!O82</f>
        <v>7</v>
      </c>
      <c r="H310" s="150">
        <f>'14 anys'!T82</f>
        <v>7.666666666666667</v>
      </c>
      <c r="I310" s="133">
        <f>'14 anys'!U82</f>
        <v>7.3333333333333339</v>
      </c>
      <c r="J310" s="109">
        <f>'14 anys'!Y82</f>
        <v>7.55</v>
      </c>
    </row>
    <row r="311" spans="1:10" s="140" customFormat="1" x14ac:dyDescent="0.25">
      <c r="A311" s="305"/>
      <c r="B311" s="263"/>
      <c r="C311" s="260"/>
      <c r="D311" s="150">
        <f>'14 anys'!H86</f>
        <v>6</v>
      </c>
      <c r="E311" s="150">
        <f>'14 anys'!K86</f>
        <v>7</v>
      </c>
      <c r="F311" s="133">
        <f>'14 anys'!L86</f>
        <v>6.5</v>
      </c>
      <c r="G311" s="150">
        <f>'14 anys'!O86</f>
        <v>7</v>
      </c>
      <c r="H311" s="150">
        <f>'14 anys'!T86</f>
        <v>8</v>
      </c>
      <c r="I311" s="133">
        <f>'14 anys'!U86</f>
        <v>7.5</v>
      </c>
      <c r="J311" s="109">
        <f>'14 anys'!Y86</f>
        <v>7.8</v>
      </c>
    </row>
    <row r="312" spans="1:10" s="140" customFormat="1" x14ac:dyDescent="0.25">
      <c r="A312" s="305"/>
      <c r="B312" s="263"/>
      <c r="C312" s="260"/>
      <c r="D312" s="150">
        <f>'14 anys'!H87</f>
        <v>5.666666666666667</v>
      </c>
      <c r="E312" s="150">
        <f>'14 anys'!K87</f>
        <v>8</v>
      </c>
      <c r="F312" s="133">
        <f>'14 anys'!L87</f>
        <v>6.8333333333333339</v>
      </c>
      <c r="G312" s="150">
        <f>'14 anys'!O87</f>
        <v>5</v>
      </c>
      <c r="H312" s="150">
        <f>'14 anys'!T87</f>
        <v>6.666666666666667</v>
      </c>
      <c r="I312" s="133">
        <f>'14 anys'!U87</f>
        <v>5.8333333333333339</v>
      </c>
      <c r="J312" s="109">
        <f>'14 anys'!Y87</f>
        <v>6.7333333333333343</v>
      </c>
    </row>
    <row r="313" spans="1:10" s="140" customFormat="1" x14ac:dyDescent="0.25">
      <c r="A313" s="305"/>
      <c r="B313" s="263"/>
      <c r="C313" s="260"/>
      <c r="D313" s="150">
        <f>'14 anys'!H88</f>
        <v>6.666666666666667</v>
      </c>
      <c r="E313" s="150">
        <f>'14 anys'!K88</f>
        <v>8</v>
      </c>
      <c r="F313" s="133">
        <f>'14 anys'!L88</f>
        <v>7.3333333333333339</v>
      </c>
      <c r="G313" s="150">
        <f>'14 anys'!O88</f>
        <v>8</v>
      </c>
      <c r="H313" s="150">
        <f>'14 anys'!T88</f>
        <v>8.5</v>
      </c>
      <c r="I313" s="133">
        <f>'14 anys'!U88</f>
        <v>8.25</v>
      </c>
      <c r="J313" s="109">
        <f>'14 anys'!Y88</f>
        <v>7.916666666666667</v>
      </c>
    </row>
    <row r="314" spans="1:10" s="140" customFormat="1" x14ac:dyDescent="0.25">
      <c r="A314" s="305"/>
      <c r="B314" s="263"/>
      <c r="C314" s="260"/>
      <c r="D314" s="33"/>
      <c r="E314" s="33"/>
      <c r="F314" s="33"/>
      <c r="G314" s="150">
        <f>'14 anys'!O89</f>
        <v>2</v>
      </c>
      <c r="H314" s="150">
        <f>'14 anys'!T89</f>
        <v>5</v>
      </c>
      <c r="I314" s="133">
        <f>'14 anys'!U89</f>
        <v>3.5</v>
      </c>
      <c r="J314" s="109">
        <f>'14 anys'!Y89</f>
        <v>4.833333333333333</v>
      </c>
    </row>
    <row r="315" spans="1:10" s="140" customFormat="1" x14ac:dyDescent="0.25">
      <c r="A315" s="305"/>
      <c r="B315" s="263"/>
      <c r="C315" s="260"/>
      <c r="D315" s="150">
        <f>'14 anys'!H91</f>
        <v>4</v>
      </c>
      <c r="E315" s="150">
        <f>'14 anys'!K91</f>
        <v>7</v>
      </c>
      <c r="F315" s="133">
        <f>'14 anys'!L91</f>
        <v>5.5</v>
      </c>
      <c r="G315" s="150">
        <f>'14 anys'!O91</f>
        <v>4</v>
      </c>
      <c r="H315" s="150">
        <f>'14 anys'!T91</f>
        <v>4</v>
      </c>
      <c r="I315" s="133">
        <f>'14 anys'!U91</f>
        <v>4</v>
      </c>
      <c r="J315" s="109">
        <f>'14 anys'!Y91</f>
        <v>5.5</v>
      </c>
    </row>
    <row r="316" spans="1:10" s="140" customFormat="1" x14ac:dyDescent="0.25">
      <c r="A316" s="305"/>
      <c r="B316" s="263"/>
      <c r="C316" s="260"/>
      <c r="D316" s="150">
        <f>'14 anys'!H94</f>
        <v>4.5</v>
      </c>
      <c r="E316" s="150">
        <f>'14 anys'!K94</f>
        <v>6</v>
      </c>
      <c r="F316" s="133">
        <f>'14 anys'!L94</f>
        <v>5.25</v>
      </c>
      <c r="G316" s="150">
        <f>'14 anys'!O94</f>
        <v>3</v>
      </c>
      <c r="H316" s="150">
        <f>'14 anys'!T94</f>
        <v>4.5</v>
      </c>
      <c r="I316" s="133">
        <f>'14 anys'!U94</f>
        <v>3.75</v>
      </c>
      <c r="J316" s="109">
        <f>'14 anys'!Y94</f>
        <v>5.333333333333333</v>
      </c>
    </row>
    <row r="317" spans="1:10" s="140" customFormat="1" x14ac:dyDescent="0.25">
      <c r="A317" s="305"/>
      <c r="B317" s="263"/>
      <c r="C317" s="260"/>
      <c r="D317" s="150">
        <f>'14 anys'!H97</f>
        <v>5.666666666666667</v>
      </c>
      <c r="E317" s="150">
        <f>'14 anys'!K97</f>
        <v>6</v>
      </c>
      <c r="F317" s="133">
        <f>'14 anys'!L97</f>
        <v>5.8333333333333339</v>
      </c>
      <c r="G317" s="150">
        <f>'14 anys'!O97</f>
        <v>6</v>
      </c>
      <c r="H317" s="150">
        <f>'14 anys'!T97</f>
        <v>5</v>
      </c>
      <c r="I317" s="133">
        <f>'14 anys'!U97</f>
        <v>5.5</v>
      </c>
      <c r="J317" s="109">
        <f>'14 anys'!Y97</f>
        <v>6.4444444444444455</v>
      </c>
    </row>
    <row r="318" spans="1:10" s="140" customFormat="1" x14ac:dyDescent="0.25">
      <c r="A318" s="305"/>
      <c r="B318" s="263"/>
      <c r="C318" s="260"/>
      <c r="D318" s="150">
        <f>'14 anys'!H101</f>
        <v>5</v>
      </c>
      <c r="E318" s="150">
        <f>'14 anys'!K101</f>
        <v>7</v>
      </c>
      <c r="F318" s="133">
        <f>'14 anys'!L101</f>
        <v>6</v>
      </c>
      <c r="G318" s="150">
        <f>'14 anys'!O101</f>
        <v>5</v>
      </c>
      <c r="H318" s="150">
        <f>'14 anys'!T101</f>
        <v>5</v>
      </c>
      <c r="I318" s="133">
        <f>'14 anys'!U101</f>
        <v>5</v>
      </c>
      <c r="J318" s="109">
        <f>'14 anys'!Y101</f>
        <v>6</v>
      </c>
    </row>
    <row r="319" spans="1:10" s="140" customFormat="1" ht="15.75" thickBot="1" x14ac:dyDescent="0.3">
      <c r="A319" s="306"/>
      <c r="B319" s="264"/>
      <c r="C319" s="261"/>
      <c r="D319" s="157">
        <f>'14 anys'!H103</f>
        <v>5.333333333333333</v>
      </c>
      <c r="E319" s="157">
        <f>'14 anys'!K103</f>
        <v>6</v>
      </c>
      <c r="F319" s="136">
        <f>'14 anys'!L103</f>
        <v>5.6666666666666661</v>
      </c>
      <c r="G319" s="157">
        <f>'14 anys'!O103</f>
        <v>6</v>
      </c>
      <c r="H319" s="157">
        <f>'14 anys'!T103</f>
        <v>5</v>
      </c>
      <c r="I319" s="136">
        <f>'14 anys'!U103</f>
        <v>5.5</v>
      </c>
      <c r="J319" s="112">
        <f>'14 anys'!Y103</f>
        <v>6.3888888888888884</v>
      </c>
    </row>
    <row r="320" spans="1:10" s="140" customFormat="1" x14ac:dyDescent="0.25">
      <c r="A320" s="304" t="s">
        <v>118</v>
      </c>
      <c r="B320" s="271" t="s">
        <v>82</v>
      </c>
      <c r="C320" s="268" t="s">
        <v>86</v>
      </c>
      <c r="D320" s="150">
        <f>'15 anys'!H5</f>
        <v>7.666666666666667</v>
      </c>
      <c r="E320" s="150">
        <f>'15 anys'!K5</f>
        <v>8</v>
      </c>
      <c r="F320" s="133">
        <f>'15 anys'!L5</f>
        <v>7.8333333333333339</v>
      </c>
      <c r="G320" s="150">
        <f>'15 anys'!N5</f>
        <v>9</v>
      </c>
      <c r="H320" s="150">
        <f>'15 anys'!T5</f>
        <v>8.5</v>
      </c>
      <c r="I320" s="133">
        <f>'15 anys'!U5</f>
        <v>8.75</v>
      </c>
      <c r="J320" s="108">
        <f>'15 anys'!Y5</f>
        <v>8.5277777777777786</v>
      </c>
    </row>
    <row r="321" spans="1:10" s="140" customFormat="1" x14ac:dyDescent="0.25">
      <c r="A321" s="305"/>
      <c r="B321" s="272"/>
      <c r="C321" s="269"/>
      <c r="D321" s="150">
        <f>'15 anys'!H9</f>
        <v>7</v>
      </c>
      <c r="E321" s="150">
        <f>'15 anys'!K9</f>
        <v>9</v>
      </c>
      <c r="F321" s="133">
        <f>'15 anys'!L9</f>
        <v>8</v>
      </c>
      <c r="G321" s="150">
        <f>'15 anys'!N9</f>
        <v>6</v>
      </c>
      <c r="H321" s="150">
        <f>'15 anys'!T9</f>
        <v>7.333333333333333</v>
      </c>
      <c r="I321" s="133">
        <f>'15 anys'!U9</f>
        <v>6.6666666666666661</v>
      </c>
      <c r="J321" s="109">
        <f>'15 anys'!Y9</f>
        <v>7.5555555555555545</v>
      </c>
    </row>
    <row r="322" spans="1:10" s="140" customFormat="1" x14ac:dyDescent="0.25">
      <c r="A322" s="305"/>
      <c r="B322" s="272"/>
      <c r="C322" s="269"/>
      <c r="D322" s="150">
        <f>'15 anys'!H15</f>
        <v>8.6666666666666661</v>
      </c>
      <c r="E322" s="150">
        <f>'15 anys'!K15</f>
        <v>8</v>
      </c>
      <c r="F322" s="133">
        <f>'15 anys'!L15</f>
        <v>8.3333333333333321</v>
      </c>
      <c r="G322" s="150">
        <f>'15 anys'!N15</f>
        <v>8</v>
      </c>
      <c r="H322" s="150">
        <f>'15 anys'!T15</f>
        <v>7</v>
      </c>
      <c r="I322" s="133">
        <f>'15 anys'!U15</f>
        <v>7.5</v>
      </c>
      <c r="J322" s="109">
        <f>'15 anys'!Y15</f>
        <v>7.958333333333333</v>
      </c>
    </row>
    <row r="323" spans="1:10" s="140" customFormat="1" x14ac:dyDescent="0.25">
      <c r="A323" s="305"/>
      <c r="B323" s="272"/>
      <c r="C323" s="269"/>
      <c r="D323" s="150">
        <f>'15 anys'!H20</f>
        <v>10</v>
      </c>
      <c r="E323" s="150">
        <f>'15 anys'!K20</f>
        <v>9.5</v>
      </c>
      <c r="F323" s="133">
        <f>'15 anys'!L20</f>
        <v>9.75</v>
      </c>
      <c r="G323" s="150">
        <f>'15 anys'!N20</f>
        <v>9</v>
      </c>
      <c r="H323" s="33"/>
      <c r="I323" s="133">
        <f>'15 anys'!U20</f>
        <v>9</v>
      </c>
      <c r="J323" s="109">
        <f>'15 anys'!Y20</f>
        <v>9.25</v>
      </c>
    </row>
    <row r="324" spans="1:10" s="140" customFormat="1" x14ac:dyDescent="0.25">
      <c r="A324" s="305"/>
      <c r="B324" s="272"/>
      <c r="C324" s="270"/>
      <c r="D324" s="148">
        <f>'15 anys'!H23</f>
        <v>6.8</v>
      </c>
      <c r="E324" s="148">
        <f>'15 anys'!K23</f>
        <v>7</v>
      </c>
      <c r="F324" s="134">
        <f>'15 anys'!L23</f>
        <v>6.9</v>
      </c>
      <c r="G324" s="148">
        <f>'15 anys'!N23</f>
        <v>5</v>
      </c>
      <c r="H324" s="148">
        <f>'15 anys'!T23</f>
        <v>5</v>
      </c>
      <c r="I324" s="134">
        <f>'15 anys'!U23</f>
        <v>5</v>
      </c>
      <c r="J324" s="111">
        <f>'15 anys'!Y23</f>
        <v>6.9666666666666659</v>
      </c>
    </row>
    <row r="325" spans="1:10" s="140" customFormat="1" x14ac:dyDescent="0.25">
      <c r="A325" s="305"/>
      <c r="B325" s="272"/>
      <c r="C325" s="265" t="s">
        <v>87</v>
      </c>
      <c r="D325" s="150">
        <f>'15 anys'!H3</f>
        <v>4.75</v>
      </c>
      <c r="E325" s="150">
        <f>'15 anys'!K3</f>
        <v>6</v>
      </c>
      <c r="F325" s="133">
        <f>'15 anys'!L3</f>
        <v>5.375</v>
      </c>
      <c r="G325" s="150">
        <f>'15 anys'!N3</f>
        <v>4</v>
      </c>
      <c r="H325" s="150">
        <f>'15 anys'!T3</f>
        <v>6</v>
      </c>
      <c r="I325" s="133">
        <f>'15 anys'!U3</f>
        <v>5</v>
      </c>
      <c r="J325" s="109">
        <f>'15 anys'!Y3</f>
        <v>5.791666666666667</v>
      </c>
    </row>
    <row r="326" spans="1:10" s="140" customFormat="1" x14ac:dyDescent="0.25">
      <c r="A326" s="305"/>
      <c r="B326" s="272"/>
      <c r="C326" s="266"/>
      <c r="D326" s="150">
        <f>'15 anys'!H4</f>
        <v>7</v>
      </c>
      <c r="E326" s="150">
        <f>'15 anys'!K4</f>
        <v>7.5</v>
      </c>
      <c r="F326" s="133">
        <f>'15 anys'!L4</f>
        <v>7.25</v>
      </c>
      <c r="G326" s="150">
        <f>'15 anys'!N4</f>
        <v>7</v>
      </c>
      <c r="H326" s="150">
        <f>'15 anys'!T4</f>
        <v>6.5</v>
      </c>
      <c r="I326" s="133">
        <f>'15 anys'!U4</f>
        <v>6.75</v>
      </c>
      <c r="J326" s="109">
        <f>'15 anys'!Y4</f>
        <v>7.333333333333333</v>
      </c>
    </row>
    <row r="327" spans="1:10" s="140" customFormat="1" x14ac:dyDescent="0.25">
      <c r="A327" s="305"/>
      <c r="B327" s="273"/>
      <c r="C327" s="267"/>
      <c r="D327" s="148">
        <f>'15 anys'!H11</f>
        <v>10</v>
      </c>
      <c r="E327" s="148">
        <f>'15 anys'!K11</f>
        <v>10</v>
      </c>
      <c r="F327" s="134">
        <f>'15 anys'!L11</f>
        <v>10</v>
      </c>
      <c r="G327" s="148">
        <f>'15 anys'!N11</f>
        <v>10</v>
      </c>
      <c r="H327" s="148">
        <f>'15 anys'!T11</f>
        <v>10</v>
      </c>
      <c r="I327" s="134">
        <f>'15 anys'!U11</f>
        <v>10</v>
      </c>
      <c r="J327" s="111">
        <f>'15 anys'!Y11</f>
        <v>9.6666666666666661</v>
      </c>
    </row>
    <row r="328" spans="1:10" s="140" customFormat="1" x14ac:dyDescent="0.25">
      <c r="A328" s="305"/>
      <c r="B328" s="262" t="s">
        <v>83</v>
      </c>
      <c r="C328" s="256" t="s">
        <v>86</v>
      </c>
      <c r="D328" s="163">
        <f>'15 anys'!H6</f>
        <v>6.8</v>
      </c>
      <c r="E328" s="163">
        <f>'15 anys'!K6</f>
        <v>7</v>
      </c>
      <c r="F328" s="138">
        <f>'15 anys'!L6</f>
        <v>6.9</v>
      </c>
      <c r="G328" s="163">
        <f>'15 anys'!N6</f>
        <v>5</v>
      </c>
      <c r="H328" s="163">
        <f>'15 anys'!T6</f>
        <v>7</v>
      </c>
      <c r="I328" s="138">
        <f>'15 anys'!U6</f>
        <v>6</v>
      </c>
      <c r="J328" s="110">
        <f>'15 anys'!Y6</f>
        <v>6.9749999999999996</v>
      </c>
    </row>
    <row r="329" spans="1:10" s="140" customFormat="1" x14ac:dyDescent="0.25">
      <c r="A329" s="305"/>
      <c r="B329" s="263"/>
      <c r="C329" s="257"/>
      <c r="D329" s="150">
        <f>'15 anys'!H7</f>
        <v>1.8333333333333333</v>
      </c>
      <c r="E329" s="150">
        <f>'15 anys'!K7</f>
        <v>4.5</v>
      </c>
      <c r="F329" s="133">
        <f>'15 anys'!L7</f>
        <v>3.1666666666666665</v>
      </c>
      <c r="G329" s="150">
        <f>'15 anys'!N7</f>
        <v>1</v>
      </c>
      <c r="H329" s="150">
        <f>'15 anys'!T7</f>
        <v>3</v>
      </c>
      <c r="I329" s="133">
        <f>'15 anys'!U7</f>
        <v>2</v>
      </c>
      <c r="J329" s="109">
        <f>'15 anys'!Y7</f>
        <v>3.7222222222222219</v>
      </c>
    </row>
    <row r="330" spans="1:10" s="140" customFormat="1" x14ac:dyDescent="0.25">
      <c r="A330" s="305"/>
      <c r="B330" s="263"/>
      <c r="C330" s="257"/>
      <c r="D330" s="150">
        <f>'15 anys'!H10</f>
        <v>7</v>
      </c>
      <c r="E330" s="150">
        <f>'15 anys'!K10</f>
        <v>8</v>
      </c>
      <c r="F330" s="133">
        <f>'15 anys'!L10</f>
        <v>7.5</v>
      </c>
      <c r="G330" s="150">
        <f>'15 anys'!N10</f>
        <v>6</v>
      </c>
      <c r="H330" s="150">
        <f>'15 anys'!T10</f>
        <v>8</v>
      </c>
      <c r="I330" s="133">
        <f>'15 anys'!U10</f>
        <v>7</v>
      </c>
      <c r="J330" s="109">
        <f>'15 anys'!Y10</f>
        <v>7.5</v>
      </c>
    </row>
    <row r="331" spans="1:10" s="140" customFormat="1" x14ac:dyDescent="0.25">
      <c r="A331" s="305"/>
      <c r="B331" s="263"/>
      <c r="C331" s="257"/>
      <c r="D331" s="150">
        <f>'15 anys'!H12</f>
        <v>8.4</v>
      </c>
      <c r="E331" s="150">
        <f>'15 anys'!K12</f>
        <v>9</v>
      </c>
      <c r="F331" s="133">
        <f>'15 anys'!L12</f>
        <v>8.6999999999999993</v>
      </c>
      <c r="G331" s="150">
        <f>'15 anys'!N12</f>
        <v>7</v>
      </c>
      <c r="H331" s="150">
        <f>'15 anys'!T12</f>
        <v>8.5</v>
      </c>
      <c r="I331" s="133">
        <f>'15 anys'!U12</f>
        <v>7.75</v>
      </c>
      <c r="J331" s="109">
        <f>'15 anys'!Y12</f>
        <v>8.4833333333333325</v>
      </c>
    </row>
    <row r="332" spans="1:10" s="140" customFormat="1" x14ac:dyDescent="0.25">
      <c r="A332" s="305"/>
      <c r="B332" s="263"/>
      <c r="C332" s="257"/>
      <c r="D332" s="150">
        <f>'15 anys'!H13</f>
        <v>8.8000000000000007</v>
      </c>
      <c r="E332" s="150">
        <f>'15 anys'!K13</f>
        <v>8</v>
      </c>
      <c r="F332" s="133">
        <f>'15 anys'!L13</f>
        <v>8.4</v>
      </c>
      <c r="G332" s="150">
        <f>'15 anys'!N13</f>
        <v>7</v>
      </c>
      <c r="H332" s="150">
        <f>'15 anys'!T13</f>
        <v>7.5</v>
      </c>
      <c r="I332" s="133">
        <f>'15 anys'!U13</f>
        <v>7.25</v>
      </c>
      <c r="J332" s="109">
        <f>'15 anys'!Y13</f>
        <v>8.2166666666666668</v>
      </c>
    </row>
    <row r="333" spans="1:10" s="140" customFormat="1" x14ac:dyDescent="0.25">
      <c r="A333" s="305"/>
      <c r="B333" s="263"/>
      <c r="C333" s="257"/>
      <c r="D333" s="150">
        <f>'15 anys'!H14</f>
        <v>6.6</v>
      </c>
      <c r="E333" s="150">
        <f>'15 anys'!K14</f>
        <v>7.5</v>
      </c>
      <c r="F333" s="133">
        <f>'15 anys'!L14</f>
        <v>7.05</v>
      </c>
      <c r="G333" s="150">
        <f>'15 anys'!N14</f>
        <v>6</v>
      </c>
      <c r="H333" s="150">
        <f>'15 anys'!T14</f>
        <v>6</v>
      </c>
      <c r="I333" s="133">
        <f>'15 anys'!U14</f>
        <v>6</v>
      </c>
      <c r="J333" s="109">
        <f>'15 anys'!Y14</f>
        <v>6.2625000000000002</v>
      </c>
    </row>
    <row r="334" spans="1:10" s="140" customFormat="1" x14ac:dyDescent="0.25">
      <c r="A334" s="305"/>
      <c r="B334" s="263"/>
      <c r="C334" s="257"/>
      <c r="D334" s="141">
        <f>'15 anys'!H18</f>
        <v>6.25</v>
      </c>
      <c r="E334" s="141">
        <f>'15 anys'!K18</f>
        <v>6.5</v>
      </c>
      <c r="F334" s="142">
        <f>'15 anys'!L18</f>
        <v>6.375</v>
      </c>
      <c r="G334" s="141">
        <f>'15 anys'!N18</f>
        <v>5</v>
      </c>
      <c r="H334" s="141">
        <f>'15 anys'!T18</f>
        <v>6.333333333333333</v>
      </c>
      <c r="I334" s="142">
        <f>'15 anys'!U18</f>
        <v>5.6666666666666661</v>
      </c>
      <c r="J334" s="109">
        <f>'15 anys'!Y18</f>
        <v>7.0138888888888884</v>
      </c>
    </row>
    <row r="335" spans="1:10" s="140" customFormat="1" x14ac:dyDescent="0.25">
      <c r="A335" s="305"/>
      <c r="B335" s="263"/>
      <c r="C335" s="257"/>
      <c r="D335" s="150">
        <f>'15 anys'!H19</f>
        <v>9.1999999999999993</v>
      </c>
      <c r="E335" s="150">
        <f>'15 anys'!K19</f>
        <v>8.5</v>
      </c>
      <c r="F335" s="133">
        <f>'15 anys'!L19</f>
        <v>8.85</v>
      </c>
      <c r="G335" s="150">
        <f>'15 anys'!N19</f>
        <v>9</v>
      </c>
      <c r="H335" s="150">
        <f>'15 anys'!T19</f>
        <v>9</v>
      </c>
      <c r="I335" s="133">
        <f>'15 anys'!U19</f>
        <v>9</v>
      </c>
      <c r="J335" s="109">
        <f>'15 anys'!Y19</f>
        <v>8.9500000000000011</v>
      </c>
    </row>
    <row r="336" spans="1:10" s="140" customFormat="1" x14ac:dyDescent="0.25">
      <c r="A336" s="305"/>
      <c r="B336" s="263"/>
      <c r="C336" s="257"/>
      <c r="D336" s="150">
        <f>'15 anys'!H21</f>
        <v>7.5</v>
      </c>
      <c r="E336" s="150">
        <f>'15 anys'!K21</f>
        <v>7.5</v>
      </c>
      <c r="F336" s="133">
        <f>'15 anys'!L21</f>
        <v>7.5</v>
      </c>
      <c r="G336" s="150">
        <f>'15 anys'!N21</f>
        <v>6</v>
      </c>
      <c r="H336" s="150">
        <f>'15 anys'!T21</f>
        <v>7.5</v>
      </c>
      <c r="I336" s="133">
        <f>'15 anys'!U21</f>
        <v>6.75</v>
      </c>
      <c r="J336" s="109">
        <f>'15 anys'!Y21</f>
        <v>6.8125</v>
      </c>
    </row>
    <row r="337" spans="1:10" s="140" customFormat="1" x14ac:dyDescent="0.25">
      <c r="A337" s="305"/>
      <c r="B337" s="263"/>
      <c r="C337" s="257"/>
      <c r="D337" s="150">
        <f>'15 anys'!H22</f>
        <v>7.8</v>
      </c>
      <c r="E337" s="150">
        <f>'15 anys'!K22</f>
        <v>8.5</v>
      </c>
      <c r="F337" s="133">
        <f>'15 anys'!L22</f>
        <v>8.15</v>
      </c>
      <c r="G337" s="150">
        <f>'15 anys'!N22</f>
        <v>8</v>
      </c>
      <c r="H337" s="150">
        <f>'15 anys'!T22</f>
        <v>7.5</v>
      </c>
      <c r="I337" s="133">
        <f>'15 anys'!U22</f>
        <v>7.75</v>
      </c>
      <c r="J337" s="109">
        <f>'15 anys'!Y22</f>
        <v>7.9666666666666659</v>
      </c>
    </row>
    <row r="338" spans="1:10" s="140" customFormat="1" x14ac:dyDescent="0.25">
      <c r="A338" s="305"/>
      <c r="B338" s="263"/>
      <c r="C338" s="257"/>
      <c r="D338" s="150">
        <f>'15 anys'!H25</f>
        <v>7</v>
      </c>
      <c r="E338" s="150">
        <f>'15 anys'!K25</f>
        <v>8</v>
      </c>
      <c r="F338" s="133">
        <f>'15 anys'!L25</f>
        <v>7.5</v>
      </c>
      <c r="G338" s="150">
        <f>'15 anys'!N25</f>
        <v>5</v>
      </c>
      <c r="H338" s="33"/>
      <c r="I338" s="133">
        <f>'15 anys'!U25</f>
        <v>5</v>
      </c>
      <c r="J338" s="109">
        <f>'15 anys'!Y25</f>
        <v>7.125</v>
      </c>
    </row>
    <row r="339" spans="1:10" s="140" customFormat="1" x14ac:dyDescent="0.25">
      <c r="A339" s="305"/>
      <c r="B339" s="263"/>
      <c r="C339" s="257"/>
      <c r="D339" s="150">
        <f>'15 anys'!H26</f>
        <v>7.25</v>
      </c>
      <c r="E339" s="150">
        <f>'15 anys'!K26</f>
        <v>8.5</v>
      </c>
      <c r="F339" s="133">
        <f>'15 anys'!L26</f>
        <v>7.875</v>
      </c>
      <c r="G339" s="150">
        <f>'15 anys'!N26</f>
        <v>6</v>
      </c>
      <c r="H339" s="150">
        <f>'15 anys'!T26</f>
        <v>9</v>
      </c>
      <c r="I339" s="133">
        <f>'15 anys'!U26</f>
        <v>7.5</v>
      </c>
      <c r="J339" s="109">
        <f>'15 anys'!Y26</f>
        <v>7.4749999999999996</v>
      </c>
    </row>
    <row r="340" spans="1:10" s="140" customFormat="1" x14ac:dyDescent="0.25">
      <c r="A340" s="305"/>
      <c r="B340" s="263"/>
      <c r="C340" s="257"/>
      <c r="D340" s="150">
        <f>'15 anys'!H29</f>
        <v>9.5</v>
      </c>
      <c r="E340" s="150">
        <f>'15 anys'!K29</f>
        <v>9.5</v>
      </c>
      <c r="F340" s="133">
        <f>'15 anys'!L29</f>
        <v>9.5</v>
      </c>
      <c r="G340" s="150">
        <f>'15 anys'!N29</f>
        <v>9</v>
      </c>
      <c r="H340" s="150">
        <f>'15 anys'!T29</f>
        <v>9</v>
      </c>
      <c r="I340" s="133">
        <f>'15 anys'!U29</f>
        <v>9</v>
      </c>
      <c r="J340" s="109">
        <f>'15 anys'!Y29</f>
        <v>9.125</v>
      </c>
    </row>
    <row r="341" spans="1:10" s="140" customFormat="1" x14ac:dyDescent="0.25">
      <c r="A341" s="305"/>
      <c r="B341" s="263"/>
      <c r="C341" s="257"/>
      <c r="D341" s="150">
        <f>'15 anys'!H31</f>
        <v>6.6</v>
      </c>
      <c r="E341" s="150">
        <f>'15 anys'!K31</f>
        <v>8</v>
      </c>
      <c r="F341" s="133">
        <f>'15 anys'!L31</f>
        <v>7.3</v>
      </c>
      <c r="G341" s="150">
        <f>'15 anys'!N31</f>
        <v>5</v>
      </c>
      <c r="H341" s="150">
        <f>'15 anys'!T31</f>
        <v>6.5</v>
      </c>
      <c r="I341" s="133">
        <f>'15 anys'!U31</f>
        <v>5.75</v>
      </c>
      <c r="J341" s="109">
        <f>'15 anys'!Y31</f>
        <v>6.6833333333333336</v>
      </c>
    </row>
    <row r="342" spans="1:10" s="140" customFormat="1" x14ac:dyDescent="0.25">
      <c r="A342" s="305"/>
      <c r="B342" s="263"/>
      <c r="C342" s="257"/>
      <c r="D342" s="150">
        <f>'15 anys'!H32</f>
        <v>5.4</v>
      </c>
      <c r="E342" s="150">
        <f>'15 anys'!K32</f>
        <v>7.5</v>
      </c>
      <c r="F342" s="133">
        <f>'15 anys'!L32</f>
        <v>6.45</v>
      </c>
      <c r="G342" s="150">
        <f>'15 anys'!N32</f>
        <v>5</v>
      </c>
      <c r="H342" s="150">
        <f>'15 anys'!T32</f>
        <v>6</v>
      </c>
      <c r="I342" s="133">
        <f>'15 anys'!U32</f>
        <v>5.5</v>
      </c>
      <c r="J342" s="109">
        <f>'15 anys'!Y32</f>
        <v>6.3166666666666664</v>
      </c>
    </row>
    <row r="343" spans="1:10" s="140" customFormat="1" x14ac:dyDescent="0.25">
      <c r="A343" s="305"/>
      <c r="B343" s="263"/>
      <c r="C343" s="257"/>
      <c r="D343" s="150">
        <f>'15 anys'!H34</f>
        <v>5.4</v>
      </c>
      <c r="E343" s="150">
        <f>'15 anys'!K34</f>
        <v>8</v>
      </c>
      <c r="F343" s="133">
        <f>'15 anys'!L34</f>
        <v>6.7</v>
      </c>
      <c r="G343" s="150">
        <f>'15 anys'!N34</f>
        <v>5</v>
      </c>
      <c r="H343" s="150">
        <f>'15 anys'!T34</f>
        <v>5</v>
      </c>
      <c r="I343" s="133">
        <f>'15 anys'!U34</f>
        <v>5</v>
      </c>
      <c r="J343" s="109">
        <f>'15 anys'!Y34</f>
        <v>6.2333333333333334</v>
      </c>
    </row>
    <row r="344" spans="1:10" s="140" customFormat="1" x14ac:dyDescent="0.25">
      <c r="A344" s="305"/>
      <c r="B344" s="263"/>
      <c r="C344" s="257"/>
      <c r="D344" s="150">
        <f>'15 anys'!H36</f>
        <v>7.8</v>
      </c>
      <c r="E344" s="150">
        <f>'15 anys'!K36</f>
        <v>8.5</v>
      </c>
      <c r="F344" s="133">
        <f>'15 anys'!L36</f>
        <v>8.15</v>
      </c>
      <c r="G344" s="150">
        <f>'15 anys'!N36</f>
        <v>6</v>
      </c>
      <c r="H344" s="150">
        <f>'15 anys'!T36</f>
        <v>7</v>
      </c>
      <c r="I344" s="133">
        <f>'15 anys'!U36</f>
        <v>6.5</v>
      </c>
      <c r="J344" s="109">
        <f>'15 anys'!Y36</f>
        <v>7.9124999999999996</v>
      </c>
    </row>
    <row r="345" spans="1:10" s="140" customFormat="1" x14ac:dyDescent="0.25">
      <c r="A345" s="305"/>
      <c r="B345" s="263"/>
      <c r="C345" s="257"/>
      <c r="D345" s="150">
        <f>'15 anys'!H37</f>
        <v>6</v>
      </c>
      <c r="E345" s="150">
        <f>'15 anys'!K37</f>
        <v>8</v>
      </c>
      <c r="F345" s="133">
        <f>'15 anys'!L37</f>
        <v>7</v>
      </c>
      <c r="G345" s="150">
        <f>'15 anys'!N37</f>
        <v>5</v>
      </c>
      <c r="H345" s="150">
        <f>'15 anys'!T37</f>
        <v>5</v>
      </c>
      <c r="I345" s="133">
        <f>'15 anys'!U37</f>
        <v>5</v>
      </c>
      <c r="J345" s="109">
        <f>'15 anys'!Y37</f>
        <v>6.666666666666667</v>
      </c>
    </row>
    <row r="346" spans="1:10" s="140" customFormat="1" x14ac:dyDescent="0.25">
      <c r="A346" s="305"/>
      <c r="B346" s="263"/>
      <c r="C346" s="257"/>
      <c r="D346" s="150">
        <f>'15 anys'!H38</f>
        <v>4</v>
      </c>
      <c r="E346" s="150">
        <f>'15 anys'!K38</f>
        <v>6.5</v>
      </c>
      <c r="F346" s="133">
        <f>'15 anys'!L38</f>
        <v>5.25</v>
      </c>
      <c r="G346" s="150">
        <f>'15 anys'!N38</f>
        <v>2</v>
      </c>
      <c r="H346" s="150">
        <f>'15 anys'!T38</f>
        <v>3</v>
      </c>
      <c r="I346" s="133">
        <f>'15 anys'!U38</f>
        <v>2.5</v>
      </c>
      <c r="J346" s="109">
        <f>'15 anys'!Y38</f>
        <v>4.4375</v>
      </c>
    </row>
    <row r="347" spans="1:10" s="140" customFormat="1" x14ac:dyDescent="0.25">
      <c r="A347" s="305"/>
      <c r="B347" s="263"/>
      <c r="C347" s="257"/>
      <c r="D347" s="150">
        <f>'15 anys'!H40</f>
        <v>5.25</v>
      </c>
      <c r="E347" s="150">
        <f>'15 anys'!K40</f>
        <v>7</v>
      </c>
      <c r="F347" s="133">
        <f>'15 anys'!L40</f>
        <v>6.125</v>
      </c>
      <c r="G347" s="150">
        <f>'15 anys'!N40</f>
        <v>5</v>
      </c>
      <c r="H347" s="150">
        <f>'15 anys'!T40</f>
        <v>5</v>
      </c>
      <c r="I347" s="133">
        <f>'15 anys'!U40</f>
        <v>5</v>
      </c>
      <c r="J347" s="109">
        <f>'15 anys'!Y40</f>
        <v>5.78125</v>
      </c>
    </row>
    <row r="348" spans="1:10" s="140" customFormat="1" x14ac:dyDescent="0.25">
      <c r="A348" s="305"/>
      <c r="B348" s="263"/>
      <c r="C348" s="257"/>
      <c r="D348" s="150">
        <f>'15 anys'!H41</f>
        <v>6.8</v>
      </c>
      <c r="E348" s="150">
        <f>'15 anys'!K41</f>
        <v>8.5</v>
      </c>
      <c r="F348" s="133">
        <f>'15 anys'!L41</f>
        <v>7.65</v>
      </c>
      <c r="G348" s="150">
        <f>'15 anys'!N41</f>
        <v>6</v>
      </c>
      <c r="H348" s="150">
        <f>'15 anys'!T41</f>
        <v>7</v>
      </c>
      <c r="I348" s="133">
        <f>'15 anys'!U41</f>
        <v>6.5</v>
      </c>
      <c r="J348" s="109">
        <f>'15 anys'!Y41</f>
        <v>7.5374999999999996</v>
      </c>
    </row>
    <row r="349" spans="1:10" s="140" customFormat="1" x14ac:dyDescent="0.25">
      <c r="A349" s="305"/>
      <c r="B349" s="263"/>
      <c r="C349" s="257"/>
      <c r="D349" s="150">
        <f>'15 anys'!H42</f>
        <v>5.6</v>
      </c>
      <c r="E349" s="150">
        <f>'15 anys'!K42</f>
        <v>6.5</v>
      </c>
      <c r="F349" s="133">
        <f>'15 anys'!L42</f>
        <v>6.05</v>
      </c>
      <c r="G349" s="150">
        <f>'15 anys'!N42</f>
        <v>4</v>
      </c>
      <c r="H349" s="150">
        <f>'15 anys'!T42</f>
        <v>5.5</v>
      </c>
      <c r="I349" s="133">
        <f>'15 anys'!U42</f>
        <v>4.75</v>
      </c>
      <c r="J349" s="109">
        <f>'15 anys'!Y42</f>
        <v>6.2666666666666666</v>
      </c>
    </row>
    <row r="350" spans="1:10" s="140" customFormat="1" x14ac:dyDescent="0.25">
      <c r="A350" s="305"/>
      <c r="B350" s="263"/>
      <c r="C350" s="257"/>
      <c r="D350" s="150">
        <f>'15 anys'!H44</f>
        <v>9.25</v>
      </c>
      <c r="E350" s="150">
        <f>'15 anys'!K44</f>
        <v>9.5</v>
      </c>
      <c r="F350" s="133">
        <f>'15 anys'!L44</f>
        <v>9.375</v>
      </c>
      <c r="G350" s="150">
        <f>'15 anys'!N44</f>
        <v>8</v>
      </c>
      <c r="H350" s="150">
        <f>'15 anys'!T44</f>
        <v>7.5</v>
      </c>
      <c r="I350" s="133">
        <f>'15 anys'!U44</f>
        <v>7.75</v>
      </c>
      <c r="J350" s="109">
        <f>'15 anys'!Y44</f>
        <v>8.78125</v>
      </c>
    </row>
    <row r="351" spans="1:10" s="140" customFormat="1" x14ac:dyDescent="0.25">
      <c r="A351" s="305"/>
      <c r="B351" s="263"/>
      <c r="C351" s="257"/>
      <c r="D351" s="150">
        <f>'15 anys'!H46</f>
        <v>6.25</v>
      </c>
      <c r="E351" s="150">
        <f>'15 anys'!K46</f>
        <v>7.5</v>
      </c>
      <c r="F351" s="133">
        <f>'15 anys'!L46</f>
        <v>6.875</v>
      </c>
      <c r="G351" s="150">
        <f>'15 anys'!N46</f>
        <v>3</v>
      </c>
      <c r="H351" s="150">
        <f>'15 anys'!T46</f>
        <v>5.5</v>
      </c>
      <c r="I351" s="133">
        <f>'15 anys'!U46</f>
        <v>4.25</v>
      </c>
      <c r="J351" s="109">
        <f>'15 anys'!Y46</f>
        <v>5.78125</v>
      </c>
    </row>
    <row r="352" spans="1:10" s="140" customFormat="1" x14ac:dyDescent="0.25">
      <c r="A352" s="305"/>
      <c r="B352" s="263"/>
      <c r="C352" s="257"/>
      <c r="D352" s="150">
        <f>'15 anys'!H47</f>
        <v>7.4</v>
      </c>
      <c r="E352" s="150">
        <f>'15 anys'!K47</f>
        <v>8.5</v>
      </c>
      <c r="F352" s="133">
        <f>'15 anys'!L47</f>
        <v>7.95</v>
      </c>
      <c r="G352" s="150">
        <f>'15 anys'!N47</f>
        <v>5</v>
      </c>
      <c r="H352" s="150">
        <f>'15 anys'!T47</f>
        <v>6</v>
      </c>
      <c r="I352" s="133">
        <f>'15 anys'!U47</f>
        <v>5.5</v>
      </c>
      <c r="J352" s="109">
        <f>'15 anys'!Y47</f>
        <v>7.1499999999999995</v>
      </c>
    </row>
    <row r="353" spans="1:10" s="140" customFormat="1" x14ac:dyDescent="0.25">
      <c r="A353" s="305"/>
      <c r="B353" s="263"/>
      <c r="C353" s="257"/>
      <c r="D353" s="150">
        <f>'15 anys'!H49</f>
        <v>6.5</v>
      </c>
      <c r="E353" s="150">
        <f>'15 anys'!K49</f>
        <v>8</v>
      </c>
      <c r="F353" s="133">
        <f>'15 anys'!L49</f>
        <v>7.25</v>
      </c>
      <c r="G353" s="150">
        <f>'15 anys'!N49</f>
        <v>8</v>
      </c>
      <c r="H353" s="150">
        <f>'15 anys'!T49</f>
        <v>7.666666666666667</v>
      </c>
      <c r="I353" s="133">
        <f>'15 anys'!U49</f>
        <v>7.8333333333333339</v>
      </c>
      <c r="J353" s="109">
        <f>'15 anys'!Y49</f>
        <v>7.6944444444444455</v>
      </c>
    </row>
    <row r="354" spans="1:10" s="140" customFormat="1" x14ac:dyDescent="0.25">
      <c r="A354" s="305"/>
      <c r="B354" s="263"/>
      <c r="C354" s="257"/>
      <c r="D354" s="150">
        <f>'15 anys'!H50</f>
        <v>6</v>
      </c>
      <c r="E354" s="150">
        <f>'15 anys'!K50</f>
        <v>8</v>
      </c>
      <c r="F354" s="133">
        <f>'15 anys'!L50</f>
        <v>7</v>
      </c>
      <c r="G354" s="150">
        <f>'15 anys'!N50</f>
        <v>5</v>
      </c>
      <c r="H354" s="150">
        <f>'15 anys'!T50</f>
        <v>7</v>
      </c>
      <c r="I354" s="133">
        <f>'15 anys'!U50</f>
        <v>6</v>
      </c>
      <c r="J354" s="109">
        <f>'15 anys'!Y50</f>
        <v>7</v>
      </c>
    </row>
    <row r="355" spans="1:10" s="140" customFormat="1" x14ac:dyDescent="0.25">
      <c r="A355" s="305"/>
      <c r="B355" s="263"/>
      <c r="C355" s="257"/>
      <c r="D355" s="150">
        <f>'15 anys'!H53</f>
        <v>7.6</v>
      </c>
      <c r="E355" s="150">
        <f>'15 anys'!K53</f>
        <v>8</v>
      </c>
      <c r="F355" s="133">
        <f>'15 anys'!L53</f>
        <v>7.8</v>
      </c>
      <c r="G355" s="150">
        <f>'15 anys'!N53</f>
        <v>6</v>
      </c>
      <c r="H355" s="33"/>
      <c r="I355" s="133">
        <f>'15 anys'!U53</f>
        <v>6</v>
      </c>
      <c r="J355" s="109">
        <f>'15 anys'!Y53</f>
        <v>7.76</v>
      </c>
    </row>
    <row r="356" spans="1:10" s="140" customFormat="1" x14ac:dyDescent="0.25">
      <c r="A356" s="305"/>
      <c r="B356" s="263"/>
      <c r="C356" s="257"/>
      <c r="D356" s="150">
        <f>'15 anys'!H54</f>
        <v>7.8</v>
      </c>
      <c r="E356" s="150">
        <f>'15 anys'!K54</f>
        <v>9</v>
      </c>
      <c r="F356" s="133">
        <f>'15 anys'!L54</f>
        <v>8.4</v>
      </c>
      <c r="G356" s="150">
        <f>'15 anys'!N54</f>
        <v>7</v>
      </c>
      <c r="H356" s="150">
        <f>'15 anys'!T54</f>
        <v>8</v>
      </c>
      <c r="I356" s="133">
        <f>'15 anys'!U54</f>
        <v>7.5</v>
      </c>
      <c r="J356" s="109">
        <f>'15 anys'!Y54</f>
        <v>8.2999999999999989</v>
      </c>
    </row>
    <row r="357" spans="1:10" s="140" customFormat="1" x14ac:dyDescent="0.25">
      <c r="A357" s="305"/>
      <c r="B357" s="263"/>
      <c r="C357" s="257"/>
      <c r="D357" s="150">
        <f>'15 anys'!H55</f>
        <v>6.4</v>
      </c>
      <c r="E357" s="150">
        <f>'15 anys'!K55</f>
        <v>7.5</v>
      </c>
      <c r="F357" s="133">
        <f>'15 anys'!L55</f>
        <v>6.95</v>
      </c>
      <c r="G357" s="150">
        <f>'15 anys'!N55</f>
        <v>5</v>
      </c>
      <c r="H357" s="150">
        <f>'15 anys'!T55</f>
        <v>6.5</v>
      </c>
      <c r="I357" s="133">
        <f>'15 anys'!U55</f>
        <v>5.75</v>
      </c>
      <c r="J357" s="109">
        <f>'15 anys'!Y55</f>
        <v>6.5666666666666664</v>
      </c>
    </row>
    <row r="358" spans="1:10" s="140" customFormat="1" x14ac:dyDescent="0.25">
      <c r="A358" s="305"/>
      <c r="B358" s="263"/>
      <c r="C358" s="257"/>
      <c r="D358" s="150">
        <f>'15 anys'!H57</f>
        <v>5.2</v>
      </c>
      <c r="E358" s="150">
        <f>'15 anys'!K57</f>
        <v>7</v>
      </c>
      <c r="F358" s="133">
        <f>'15 anys'!L57</f>
        <v>6.1</v>
      </c>
      <c r="G358" s="150">
        <f>'15 anys'!N57</f>
        <v>5</v>
      </c>
      <c r="H358" s="150">
        <f>'15 anys'!T57</f>
        <v>5</v>
      </c>
      <c r="I358" s="133">
        <f>'15 anys'!U57</f>
        <v>5</v>
      </c>
      <c r="J358" s="109">
        <f>'15 anys'!Y57</f>
        <v>5.7750000000000004</v>
      </c>
    </row>
    <row r="359" spans="1:10" s="140" customFormat="1" x14ac:dyDescent="0.25">
      <c r="A359" s="305"/>
      <c r="B359" s="263"/>
      <c r="C359" s="257"/>
      <c r="D359" s="150">
        <f>'15 anys'!H59</f>
        <v>7.8</v>
      </c>
      <c r="E359" s="150">
        <f>'15 anys'!K59</f>
        <v>8.5</v>
      </c>
      <c r="F359" s="133">
        <f>'15 anys'!L59</f>
        <v>8.15</v>
      </c>
      <c r="G359" s="150">
        <f>'15 anys'!N59</f>
        <v>6</v>
      </c>
      <c r="H359" s="150">
        <f>'15 anys'!T59</f>
        <v>6</v>
      </c>
      <c r="I359" s="133">
        <f>'15 anys'!U59</f>
        <v>6</v>
      </c>
      <c r="J359" s="109">
        <f>'15 anys'!Y59</f>
        <v>7.5374999999999996</v>
      </c>
    </row>
    <row r="360" spans="1:10" s="140" customFormat="1" x14ac:dyDescent="0.25">
      <c r="A360" s="305"/>
      <c r="B360" s="263"/>
      <c r="C360" s="257"/>
      <c r="D360" s="150">
        <f>'15 anys'!H61</f>
        <v>7.2</v>
      </c>
      <c r="E360" s="150">
        <f>'15 anys'!K61</f>
        <v>8</v>
      </c>
      <c r="F360" s="133">
        <f>'15 anys'!L61</f>
        <v>7.6</v>
      </c>
      <c r="G360" s="150">
        <f>'15 anys'!N61</f>
        <v>5</v>
      </c>
      <c r="H360" s="33"/>
      <c r="I360" s="133">
        <f>'15 anys'!U61</f>
        <v>5</v>
      </c>
      <c r="J360" s="109">
        <f>'15 anys'!Y61</f>
        <v>6.92</v>
      </c>
    </row>
    <row r="361" spans="1:10" s="140" customFormat="1" x14ac:dyDescent="0.25">
      <c r="A361" s="305"/>
      <c r="B361" s="263"/>
      <c r="C361" s="257"/>
      <c r="D361" s="150">
        <f>'15 anys'!H62</f>
        <v>7.25</v>
      </c>
      <c r="E361" s="150">
        <f>'15 anys'!K62</f>
        <v>7.5</v>
      </c>
      <c r="F361" s="133">
        <f>'15 anys'!L62</f>
        <v>7.375</v>
      </c>
      <c r="G361" s="150">
        <f>'15 anys'!N62</f>
        <v>7</v>
      </c>
      <c r="H361" s="150">
        <f>'15 anys'!T62</f>
        <v>6.5</v>
      </c>
      <c r="I361" s="133">
        <f>'15 anys'!U62</f>
        <v>6.75</v>
      </c>
      <c r="J361" s="109">
        <f>'15 anys'!Y62</f>
        <v>7.78125</v>
      </c>
    </row>
    <row r="362" spans="1:10" s="140" customFormat="1" x14ac:dyDescent="0.25">
      <c r="A362" s="305"/>
      <c r="B362" s="263"/>
      <c r="C362" s="257"/>
      <c r="D362" s="150">
        <f>'15 anys'!H67</f>
        <v>7.2</v>
      </c>
      <c r="E362" s="150">
        <f>'15 anys'!K67</f>
        <v>8</v>
      </c>
      <c r="F362" s="133">
        <f>'15 anys'!L67</f>
        <v>7.6</v>
      </c>
      <c r="G362" s="150">
        <f>'15 anys'!N67</f>
        <v>7</v>
      </c>
      <c r="H362" s="150">
        <f>'15 anys'!T67</f>
        <v>7.5</v>
      </c>
      <c r="I362" s="133">
        <f>'15 anys'!U67</f>
        <v>7.25</v>
      </c>
      <c r="J362" s="109">
        <f>'15 anys'!Y67</f>
        <v>7.95</v>
      </c>
    </row>
    <row r="363" spans="1:10" s="140" customFormat="1" x14ac:dyDescent="0.25">
      <c r="A363" s="305"/>
      <c r="B363" s="263"/>
      <c r="C363" s="257"/>
      <c r="D363" s="150">
        <f>'15 anys'!H69</f>
        <v>7.6</v>
      </c>
      <c r="E363" s="150">
        <f>'15 anys'!K69</f>
        <v>9.5</v>
      </c>
      <c r="F363" s="133">
        <f>'15 anys'!L69</f>
        <v>8.5500000000000007</v>
      </c>
      <c r="G363" s="150">
        <f>'15 anys'!N69</f>
        <v>6</v>
      </c>
      <c r="H363" s="33"/>
      <c r="I363" s="133">
        <f>'15 anys'!U69</f>
        <v>6</v>
      </c>
      <c r="J363" s="109">
        <f>'15 anys'!Y69</f>
        <v>8.11</v>
      </c>
    </row>
    <row r="364" spans="1:10" s="140" customFormat="1" x14ac:dyDescent="0.25">
      <c r="A364" s="305"/>
      <c r="B364" s="263"/>
      <c r="C364" s="257"/>
      <c r="D364" s="150">
        <f>'15 anys'!H71</f>
        <v>6.4</v>
      </c>
      <c r="E364" s="150">
        <f>'15 anys'!K71</f>
        <v>8</v>
      </c>
      <c r="F364" s="133">
        <f>'15 anys'!L71</f>
        <v>7.2</v>
      </c>
      <c r="G364" s="150">
        <f>'15 anys'!N71</f>
        <v>6</v>
      </c>
      <c r="H364" s="150">
        <f>'15 anys'!T71</f>
        <v>5</v>
      </c>
      <c r="I364" s="133">
        <f>'15 anys'!U71</f>
        <v>5.5</v>
      </c>
      <c r="J364" s="109">
        <f>'15 anys'!Y71</f>
        <v>6.4249999999999998</v>
      </c>
    </row>
    <row r="365" spans="1:10" s="140" customFormat="1" x14ac:dyDescent="0.25">
      <c r="A365" s="305"/>
      <c r="B365" s="263"/>
      <c r="C365" s="257"/>
      <c r="D365" s="150">
        <f>'15 anys'!H72</f>
        <v>5.2</v>
      </c>
      <c r="E365" s="150">
        <f>'15 anys'!K72</f>
        <v>7.5</v>
      </c>
      <c r="F365" s="133">
        <f>'15 anys'!L72</f>
        <v>6.35</v>
      </c>
      <c r="G365" s="150">
        <f>'15 anys'!N72</f>
        <v>5</v>
      </c>
      <c r="H365" s="150">
        <f>'15 anys'!T72</f>
        <v>5</v>
      </c>
      <c r="I365" s="133">
        <f>'15 anys'!U72</f>
        <v>5</v>
      </c>
      <c r="J365" s="109">
        <f>'15 anys'!Y72</f>
        <v>6.0875000000000004</v>
      </c>
    </row>
    <row r="366" spans="1:10" s="140" customFormat="1" x14ac:dyDescent="0.25">
      <c r="A366" s="305"/>
      <c r="B366" s="263"/>
      <c r="C366" s="257"/>
      <c r="D366" s="150">
        <f>'15 anys'!H73</f>
        <v>6.2</v>
      </c>
      <c r="E366" s="150">
        <f>'15 anys'!K73</f>
        <v>7</v>
      </c>
      <c r="F366" s="133">
        <f>'15 anys'!L73</f>
        <v>6.6</v>
      </c>
      <c r="G366" s="150">
        <f>'15 anys'!N73</f>
        <v>5</v>
      </c>
      <c r="H366" s="150">
        <f>'15 anys'!T73</f>
        <v>6</v>
      </c>
      <c r="I366" s="133">
        <f>'15 anys'!U73</f>
        <v>5.5</v>
      </c>
      <c r="J366" s="109">
        <f>'15 anys'!Y73</f>
        <v>6.7750000000000004</v>
      </c>
    </row>
    <row r="367" spans="1:10" s="140" customFormat="1" x14ac:dyDescent="0.25">
      <c r="A367" s="305"/>
      <c r="B367" s="263"/>
      <c r="C367" s="257"/>
      <c r="D367" s="150">
        <f>'15 anys'!H74</f>
        <v>6.8</v>
      </c>
      <c r="E367" s="150">
        <f>'15 anys'!K74</f>
        <v>8</v>
      </c>
      <c r="F367" s="133">
        <f>'15 anys'!L74</f>
        <v>7.4</v>
      </c>
      <c r="G367" s="150">
        <f>'15 anys'!N74</f>
        <v>6</v>
      </c>
      <c r="H367" s="150">
        <f>'15 anys'!T74</f>
        <v>7</v>
      </c>
      <c r="I367" s="133">
        <f>'15 anys'!U74</f>
        <v>6.5</v>
      </c>
      <c r="J367" s="109">
        <f>'15 anys'!Y74</f>
        <v>7.4749999999999996</v>
      </c>
    </row>
    <row r="368" spans="1:10" s="140" customFormat="1" x14ac:dyDescent="0.25">
      <c r="A368" s="305"/>
      <c r="B368" s="263"/>
      <c r="C368" s="257"/>
      <c r="D368" s="150">
        <f>'15 anys'!H75</f>
        <v>9.4</v>
      </c>
      <c r="E368" s="150">
        <f>'15 anys'!K75</f>
        <v>9.5</v>
      </c>
      <c r="F368" s="133">
        <f>'15 anys'!L75</f>
        <v>9.4499999999999993</v>
      </c>
      <c r="G368" s="150">
        <f>'15 anys'!N75</f>
        <v>9</v>
      </c>
      <c r="H368" s="150">
        <f>'15 anys'!T75</f>
        <v>9</v>
      </c>
      <c r="I368" s="133">
        <f>'15 anys'!U75</f>
        <v>9</v>
      </c>
      <c r="J368" s="109">
        <f>'15 anys'!Y75</f>
        <v>9.15</v>
      </c>
    </row>
    <row r="369" spans="1:10" s="140" customFormat="1" x14ac:dyDescent="0.25">
      <c r="A369" s="305"/>
      <c r="B369" s="263"/>
      <c r="C369" s="257"/>
      <c r="D369" s="150">
        <f>'15 anys'!H77</f>
        <v>6.666666666666667</v>
      </c>
      <c r="E369" s="150">
        <f>'15 anys'!K77</f>
        <v>7</v>
      </c>
      <c r="F369" s="133">
        <f>'15 anys'!L77</f>
        <v>6.8333333333333339</v>
      </c>
      <c r="G369" s="150">
        <f>'15 anys'!N77</f>
        <v>6</v>
      </c>
      <c r="H369" s="150">
        <f>'15 anys'!T77</f>
        <v>6</v>
      </c>
      <c r="I369" s="133">
        <f>'15 anys'!U77</f>
        <v>6</v>
      </c>
      <c r="J369" s="109">
        <f>'15 anys'!Y77</f>
        <v>6.4583333333333339</v>
      </c>
    </row>
    <row r="370" spans="1:10" s="140" customFormat="1" x14ac:dyDescent="0.25">
      <c r="A370" s="305"/>
      <c r="B370" s="263"/>
      <c r="C370" s="258"/>
      <c r="D370" s="148">
        <f>'15 anys'!H78</f>
        <v>6</v>
      </c>
      <c r="E370" s="148">
        <f>'15 anys'!K78</f>
        <v>7</v>
      </c>
      <c r="F370" s="134">
        <f>'15 anys'!L78</f>
        <v>6.5</v>
      </c>
      <c r="G370" s="148">
        <f>'15 anys'!N78</f>
        <v>4</v>
      </c>
      <c r="H370" s="148">
        <f>'15 anys'!T78</f>
        <v>5</v>
      </c>
      <c r="I370" s="134">
        <f>'15 anys'!U78</f>
        <v>4.5</v>
      </c>
      <c r="J370" s="111">
        <f>'15 anys'!Y78</f>
        <v>6</v>
      </c>
    </row>
    <row r="371" spans="1:10" s="140" customFormat="1" x14ac:dyDescent="0.25">
      <c r="A371" s="305"/>
      <c r="B371" s="263"/>
      <c r="C371" s="259" t="s">
        <v>87</v>
      </c>
      <c r="D371" s="150">
        <f>'15 anys'!H2</f>
        <v>5.6</v>
      </c>
      <c r="E371" s="150">
        <f>'15 anys'!K2</f>
        <v>6.5</v>
      </c>
      <c r="F371" s="133">
        <f>'15 anys'!L2</f>
        <v>6.05</v>
      </c>
      <c r="G371" s="150">
        <f>'15 anys'!N2</f>
        <v>5</v>
      </c>
      <c r="H371" s="150">
        <f>'15 anys'!T2</f>
        <v>7</v>
      </c>
      <c r="I371" s="133">
        <f>'15 anys'!U2</f>
        <v>6</v>
      </c>
      <c r="J371" s="109">
        <f>'15 anys'!Y2</f>
        <v>6.6833333333333336</v>
      </c>
    </row>
    <row r="372" spans="1:10" s="140" customFormat="1" x14ac:dyDescent="0.25">
      <c r="A372" s="305"/>
      <c r="B372" s="263"/>
      <c r="C372" s="260"/>
      <c r="D372" s="150">
        <f>'15 anys'!H8</f>
        <v>9</v>
      </c>
      <c r="E372" s="150">
        <f>'15 anys'!K8</f>
        <v>9.5</v>
      </c>
      <c r="F372" s="133">
        <f>'15 anys'!L8</f>
        <v>9.25</v>
      </c>
      <c r="G372" s="150">
        <f>'15 anys'!N8</f>
        <v>6</v>
      </c>
      <c r="H372" s="150">
        <f>'15 anys'!T8</f>
        <v>8</v>
      </c>
      <c r="I372" s="133">
        <f>'15 anys'!U8</f>
        <v>7</v>
      </c>
      <c r="J372" s="109">
        <f>'15 anys'!Y8</f>
        <v>8.0833333333333339</v>
      </c>
    </row>
    <row r="373" spans="1:10" s="140" customFormat="1" x14ac:dyDescent="0.25">
      <c r="A373" s="305"/>
      <c r="B373" s="263"/>
      <c r="C373" s="260"/>
      <c r="D373" s="150">
        <f>'15 anys'!H16</f>
        <v>5.6</v>
      </c>
      <c r="E373" s="150">
        <f>'15 anys'!K16</f>
        <v>6</v>
      </c>
      <c r="F373" s="133">
        <f>'15 anys'!L16</f>
        <v>5.8</v>
      </c>
      <c r="G373" s="150">
        <f>'15 anys'!N16</f>
        <v>5</v>
      </c>
      <c r="H373" s="150">
        <f>'15 anys'!T16</f>
        <v>6.5</v>
      </c>
      <c r="I373" s="133">
        <f>'15 anys'!U16</f>
        <v>5.75</v>
      </c>
      <c r="J373" s="109">
        <f>'15 anys'!Y16</f>
        <v>6.8500000000000005</v>
      </c>
    </row>
    <row r="374" spans="1:10" s="140" customFormat="1" x14ac:dyDescent="0.25">
      <c r="A374" s="305"/>
      <c r="B374" s="263"/>
      <c r="C374" s="260"/>
      <c r="D374" s="150">
        <f>'15 anys'!H17</f>
        <v>9</v>
      </c>
      <c r="E374" s="150">
        <f>'15 anys'!K17</f>
        <v>10</v>
      </c>
      <c r="F374" s="133">
        <f>'15 anys'!L17</f>
        <v>9.5</v>
      </c>
      <c r="G374" s="150">
        <f>'15 anys'!N17</f>
        <v>8</v>
      </c>
      <c r="H374" s="150">
        <f>'15 anys'!T17</f>
        <v>9.3333333333333339</v>
      </c>
      <c r="I374" s="133">
        <f>'15 anys'!U17</f>
        <v>8.6666666666666679</v>
      </c>
      <c r="J374" s="109">
        <f>'15 anys'!Y17</f>
        <v>9.0555555555555554</v>
      </c>
    </row>
    <row r="375" spans="1:10" s="140" customFormat="1" x14ac:dyDescent="0.25">
      <c r="A375" s="305"/>
      <c r="B375" s="263"/>
      <c r="C375" s="260"/>
      <c r="D375" s="150">
        <f>'15 anys'!H24</f>
        <v>7.2</v>
      </c>
      <c r="E375" s="150">
        <f>'15 anys'!K24</f>
        <v>8</v>
      </c>
      <c r="F375" s="133">
        <f>'15 anys'!L24</f>
        <v>7.6</v>
      </c>
      <c r="G375" s="150">
        <f>'15 anys'!N24</f>
        <v>5</v>
      </c>
      <c r="H375" s="150">
        <f>'15 anys'!T24</f>
        <v>7.5</v>
      </c>
      <c r="I375" s="133">
        <f>'15 anys'!U24</f>
        <v>6.25</v>
      </c>
      <c r="J375" s="109">
        <f>'15 anys'!Y24</f>
        <v>7.6166666666666671</v>
      </c>
    </row>
    <row r="376" spans="1:10" s="140" customFormat="1" x14ac:dyDescent="0.25">
      <c r="A376" s="305"/>
      <c r="B376" s="263"/>
      <c r="C376" s="260"/>
      <c r="D376" s="150">
        <f>'15 anys'!H27</f>
        <v>8</v>
      </c>
      <c r="E376" s="150">
        <f>'15 anys'!K27</f>
        <v>8.5</v>
      </c>
      <c r="F376" s="133">
        <f>'15 anys'!L27</f>
        <v>8.25</v>
      </c>
      <c r="G376" s="150">
        <f>'15 anys'!N27</f>
        <v>8</v>
      </c>
      <c r="H376" s="150">
        <f>'15 anys'!T27</f>
        <v>8</v>
      </c>
      <c r="I376" s="133">
        <f>'15 anys'!U27</f>
        <v>8</v>
      </c>
      <c r="J376" s="109">
        <f>'15 anys'!Y27</f>
        <v>8.4166666666666661</v>
      </c>
    </row>
    <row r="377" spans="1:10" s="140" customFormat="1" x14ac:dyDescent="0.25">
      <c r="A377" s="305"/>
      <c r="B377" s="263"/>
      <c r="C377" s="260"/>
      <c r="D377" s="150">
        <f>'15 anys'!H28</f>
        <v>5</v>
      </c>
      <c r="E377" s="150">
        <f>'15 anys'!K28</f>
        <v>6</v>
      </c>
      <c r="F377" s="133">
        <f>'15 anys'!L28</f>
        <v>5.5</v>
      </c>
      <c r="G377" s="150">
        <f>'15 anys'!N28</f>
        <v>2</v>
      </c>
      <c r="H377" s="150">
        <f>'15 anys'!T28</f>
        <v>6</v>
      </c>
      <c r="I377" s="133">
        <f>'15 anys'!U28</f>
        <v>4</v>
      </c>
      <c r="J377" s="109">
        <f>'15 anys'!Y28</f>
        <v>5.875</v>
      </c>
    </row>
    <row r="378" spans="1:10" s="140" customFormat="1" x14ac:dyDescent="0.25">
      <c r="A378" s="305"/>
      <c r="B378" s="263"/>
      <c r="C378" s="260"/>
      <c r="D378" s="150">
        <f>'15 anys'!H30</f>
        <v>7.25</v>
      </c>
      <c r="E378" s="150">
        <f>'15 anys'!K30</f>
        <v>8.5</v>
      </c>
      <c r="F378" s="133">
        <f>'15 anys'!L30</f>
        <v>7.875</v>
      </c>
      <c r="G378" s="150">
        <f>'15 anys'!N30</f>
        <v>6</v>
      </c>
      <c r="H378" s="150">
        <f>'15 anys'!T30</f>
        <v>7</v>
      </c>
      <c r="I378" s="133">
        <f>'15 anys'!U30</f>
        <v>6.5</v>
      </c>
      <c r="J378" s="109">
        <f>'15 anys'!Y30</f>
        <v>8.09375</v>
      </c>
    </row>
    <row r="379" spans="1:10" s="140" customFormat="1" x14ac:dyDescent="0.25">
      <c r="A379" s="305"/>
      <c r="B379" s="263"/>
      <c r="C379" s="260"/>
      <c r="D379" s="150">
        <f>'15 anys'!H33</f>
        <v>6.333333333333333</v>
      </c>
      <c r="E379" s="150">
        <f>'15 anys'!K33</f>
        <v>8</v>
      </c>
      <c r="F379" s="133">
        <f>'15 anys'!L33</f>
        <v>7.1666666666666661</v>
      </c>
      <c r="G379" s="150">
        <f>'15 anys'!N33</f>
        <v>6</v>
      </c>
      <c r="H379" s="150">
        <f>'15 anys'!T33</f>
        <v>8.3333333333333339</v>
      </c>
      <c r="I379" s="133">
        <f>'15 anys'!U33</f>
        <v>7.166666666666667</v>
      </c>
      <c r="J379" s="109">
        <f>'15 anys'!Y33</f>
        <v>7.4444444444444438</v>
      </c>
    </row>
    <row r="380" spans="1:10" s="140" customFormat="1" x14ac:dyDescent="0.25">
      <c r="A380" s="305"/>
      <c r="B380" s="263"/>
      <c r="C380" s="260"/>
      <c r="D380" s="150">
        <f>'15 anys'!H35</f>
        <v>6</v>
      </c>
      <c r="E380" s="150">
        <f>'15 anys'!K35</f>
        <v>8</v>
      </c>
      <c r="F380" s="133">
        <f>'15 anys'!L35</f>
        <v>7</v>
      </c>
      <c r="G380" s="150">
        <f>'15 anys'!N35</f>
        <v>5</v>
      </c>
      <c r="H380" s="150">
        <f>'15 anys'!T35</f>
        <v>6</v>
      </c>
      <c r="I380" s="133">
        <f>'15 anys'!U35</f>
        <v>5.5</v>
      </c>
      <c r="J380" s="109">
        <f>'15 anys'!Y35</f>
        <v>7.125</v>
      </c>
    </row>
    <row r="381" spans="1:10" s="140" customFormat="1" x14ac:dyDescent="0.25">
      <c r="A381" s="305"/>
      <c r="B381" s="263"/>
      <c r="C381" s="260"/>
      <c r="D381" s="150">
        <f>'15 anys'!H39</f>
        <v>8.4</v>
      </c>
      <c r="E381" s="150">
        <f>'15 anys'!K39</f>
        <v>8.5</v>
      </c>
      <c r="F381" s="133">
        <f>'15 anys'!L39</f>
        <v>8.4499999999999993</v>
      </c>
      <c r="G381" s="150">
        <f>'15 anys'!N39</f>
        <v>9</v>
      </c>
      <c r="H381" s="150">
        <f>'15 anys'!T39</f>
        <v>9.5</v>
      </c>
      <c r="I381" s="133">
        <f>'15 anys'!U39</f>
        <v>9.25</v>
      </c>
      <c r="J381" s="109">
        <f>'15 anys'!Y39</f>
        <v>8.5666666666666664</v>
      </c>
    </row>
    <row r="382" spans="1:10" s="140" customFormat="1" x14ac:dyDescent="0.25">
      <c r="A382" s="305"/>
      <c r="B382" s="263"/>
      <c r="C382" s="260"/>
      <c r="D382" s="150">
        <f>'15 anys'!H43</f>
        <v>5.5</v>
      </c>
      <c r="E382" s="150">
        <f>'15 anys'!K43</f>
        <v>7.5</v>
      </c>
      <c r="F382" s="133">
        <f>'15 anys'!L43</f>
        <v>6.5</v>
      </c>
      <c r="G382" s="150">
        <f>'15 anys'!N43</f>
        <v>5</v>
      </c>
      <c r="H382" s="150">
        <f>'15 anys'!T43</f>
        <v>6</v>
      </c>
      <c r="I382" s="133">
        <f>'15 anys'!U43</f>
        <v>5.5</v>
      </c>
      <c r="J382" s="109">
        <f>'15 anys'!Y43</f>
        <v>6.25</v>
      </c>
    </row>
    <row r="383" spans="1:10" s="140" customFormat="1" x14ac:dyDescent="0.25">
      <c r="A383" s="305"/>
      <c r="B383" s="263"/>
      <c r="C383" s="260"/>
      <c r="D383" s="150">
        <f>'15 anys'!H45</f>
        <v>5.2</v>
      </c>
      <c r="E383" s="150">
        <f>'15 anys'!K45</f>
        <v>6.5</v>
      </c>
      <c r="F383" s="133">
        <f>'15 anys'!L45</f>
        <v>5.85</v>
      </c>
      <c r="G383" s="150">
        <f>'15 anys'!N45</f>
        <v>5</v>
      </c>
      <c r="H383" s="150">
        <f>'15 anys'!T45</f>
        <v>6</v>
      </c>
      <c r="I383" s="133">
        <f>'15 anys'!U45</f>
        <v>5.5</v>
      </c>
      <c r="J383" s="109">
        <f>'15 anys'!Y45</f>
        <v>6.45</v>
      </c>
    </row>
    <row r="384" spans="1:10" s="140" customFormat="1" x14ac:dyDescent="0.25">
      <c r="A384" s="305"/>
      <c r="B384" s="263"/>
      <c r="C384" s="260"/>
      <c r="D384" s="150">
        <f>'15 anys'!H48</f>
        <v>5.25</v>
      </c>
      <c r="E384" s="150">
        <f>'15 anys'!K48</f>
        <v>6.5</v>
      </c>
      <c r="F384" s="133">
        <f>'15 anys'!L48</f>
        <v>5.875</v>
      </c>
      <c r="G384" s="150">
        <f>'15 anys'!N48</f>
        <v>1</v>
      </c>
      <c r="H384" s="150">
        <f>'15 anys'!T48</f>
        <v>5</v>
      </c>
      <c r="I384" s="133">
        <f>'15 anys'!U48</f>
        <v>3</v>
      </c>
      <c r="J384" s="109">
        <f>'15 anys'!Y48</f>
        <v>4.9749999999999996</v>
      </c>
    </row>
    <row r="385" spans="1:10" s="140" customFormat="1" x14ac:dyDescent="0.25">
      <c r="A385" s="305"/>
      <c r="B385" s="263"/>
      <c r="C385" s="260"/>
      <c r="D385" s="150">
        <f>'15 anys'!H51</f>
        <v>6.75</v>
      </c>
      <c r="E385" s="150">
        <f>'15 anys'!K51</f>
        <v>8</v>
      </c>
      <c r="F385" s="133">
        <f>'15 anys'!L51</f>
        <v>7.375</v>
      </c>
      <c r="G385" s="150">
        <f>'15 anys'!N51</f>
        <v>5</v>
      </c>
      <c r="H385" s="150">
        <f>'15 anys'!T51</f>
        <v>8.5</v>
      </c>
      <c r="I385" s="133">
        <f>'15 anys'!U51</f>
        <v>6.75</v>
      </c>
      <c r="J385" s="109">
        <f>'15 anys'!Y51</f>
        <v>7.375</v>
      </c>
    </row>
    <row r="386" spans="1:10" s="140" customFormat="1" x14ac:dyDescent="0.25">
      <c r="A386" s="305"/>
      <c r="B386" s="263"/>
      <c r="C386" s="260"/>
      <c r="D386" s="150">
        <f>'15 anys'!H52</f>
        <v>9.1999999999999993</v>
      </c>
      <c r="E386" s="150">
        <f>'15 anys'!K52</f>
        <v>9.5</v>
      </c>
      <c r="F386" s="133">
        <f>'15 anys'!L52</f>
        <v>9.35</v>
      </c>
      <c r="G386" s="150">
        <f>'15 anys'!N52</f>
        <v>8</v>
      </c>
      <c r="H386" s="150">
        <f>'15 anys'!T52</f>
        <v>8</v>
      </c>
      <c r="I386" s="133">
        <f>'15 anys'!U52</f>
        <v>8</v>
      </c>
      <c r="J386" s="109">
        <f>'15 anys'!Y52</f>
        <v>8.1166666666666671</v>
      </c>
    </row>
    <row r="387" spans="1:10" s="140" customFormat="1" x14ac:dyDescent="0.25">
      <c r="A387" s="305"/>
      <c r="B387" s="263"/>
      <c r="C387" s="260"/>
      <c r="D387" s="141">
        <f>'15 anys'!H56</f>
        <v>6</v>
      </c>
      <c r="E387" s="141">
        <f>'15 anys'!K56</f>
        <v>6.5</v>
      </c>
      <c r="F387" s="142">
        <f>'15 anys'!L56</f>
        <v>6.25</v>
      </c>
      <c r="G387" s="141">
        <f>'15 anys'!N56</f>
        <v>6</v>
      </c>
      <c r="H387" s="141">
        <f>'15 anys'!T56</f>
        <v>6</v>
      </c>
      <c r="I387" s="142">
        <f>'15 anys'!U56</f>
        <v>6</v>
      </c>
      <c r="J387" s="109">
        <f>'15 anys'!Y56</f>
        <v>6.416666666666667</v>
      </c>
    </row>
    <row r="388" spans="1:10" s="140" customFormat="1" x14ac:dyDescent="0.25">
      <c r="A388" s="305"/>
      <c r="B388" s="263"/>
      <c r="C388" s="260"/>
      <c r="D388" s="150">
        <f>'15 anys'!H58</f>
        <v>6.25</v>
      </c>
      <c r="E388" s="150">
        <f>'15 anys'!K58</f>
        <v>7</v>
      </c>
      <c r="F388" s="133">
        <f>'15 anys'!L58</f>
        <v>6.625</v>
      </c>
      <c r="G388" s="150">
        <f>'15 anys'!N58</f>
        <v>5</v>
      </c>
      <c r="H388" s="150">
        <f>'15 anys'!T58</f>
        <v>6.333333333333333</v>
      </c>
      <c r="I388" s="133">
        <f>'15 anys'!U58</f>
        <v>5.6666666666666661</v>
      </c>
      <c r="J388" s="109">
        <f>'15 anys'!Y58</f>
        <v>6.7638888888888884</v>
      </c>
    </row>
    <row r="389" spans="1:10" s="140" customFormat="1" x14ac:dyDescent="0.25">
      <c r="A389" s="305"/>
      <c r="B389" s="263"/>
      <c r="C389" s="260"/>
      <c r="D389" s="150">
        <f>'15 anys'!H60</f>
        <v>4.4000000000000004</v>
      </c>
      <c r="E389" s="150">
        <f>'15 anys'!K60</f>
        <v>5.5</v>
      </c>
      <c r="F389" s="133">
        <f>'15 anys'!L60</f>
        <v>4.95</v>
      </c>
      <c r="G389" s="150">
        <f>'15 anys'!N60</f>
        <v>1</v>
      </c>
      <c r="H389" s="150">
        <f>'15 anys'!T60</f>
        <v>4</v>
      </c>
      <c r="I389" s="133">
        <f>'15 anys'!U60</f>
        <v>2.5</v>
      </c>
      <c r="J389" s="109">
        <f>'15 anys'!Y60</f>
        <v>4.8166666666666664</v>
      </c>
    </row>
    <row r="390" spans="1:10" s="140" customFormat="1" x14ac:dyDescent="0.25">
      <c r="A390" s="305"/>
      <c r="B390" s="263"/>
      <c r="C390" s="260"/>
      <c r="D390" s="150">
        <f>'15 anys'!H63</f>
        <v>3.75</v>
      </c>
      <c r="E390" s="150">
        <f>'15 anys'!K63</f>
        <v>5.5</v>
      </c>
      <c r="F390" s="133">
        <f>'15 anys'!L63</f>
        <v>4.625</v>
      </c>
      <c r="G390" s="150">
        <f>'15 anys'!N63</f>
        <v>4</v>
      </c>
      <c r="H390" s="150">
        <f>'15 anys'!T63</f>
        <v>4</v>
      </c>
      <c r="I390" s="133">
        <f>'15 anys'!U63</f>
        <v>4</v>
      </c>
      <c r="J390" s="109">
        <f>'15 anys'!Y63</f>
        <v>5.541666666666667</v>
      </c>
    </row>
    <row r="391" spans="1:10" s="140" customFormat="1" x14ac:dyDescent="0.25">
      <c r="A391" s="305"/>
      <c r="B391" s="263"/>
      <c r="C391" s="260"/>
      <c r="D391" s="150">
        <f>'15 anys'!H64</f>
        <v>6.8</v>
      </c>
      <c r="E391" s="150">
        <f>'15 anys'!K64</f>
        <v>8.5</v>
      </c>
      <c r="F391" s="133">
        <f>'15 anys'!L64</f>
        <v>7.65</v>
      </c>
      <c r="G391" s="150">
        <f>'15 anys'!N64</f>
        <v>5</v>
      </c>
      <c r="H391" s="150">
        <f>'15 anys'!T64</f>
        <v>7</v>
      </c>
      <c r="I391" s="133">
        <f>'15 anys'!U64</f>
        <v>6</v>
      </c>
      <c r="J391" s="109">
        <f>'15 anys'!Y64</f>
        <v>7.2166666666666659</v>
      </c>
    </row>
    <row r="392" spans="1:10" s="140" customFormat="1" x14ac:dyDescent="0.25">
      <c r="A392" s="305"/>
      <c r="B392" s="263"/>
      <c r="C392" s="260"/>
      <c r="D392" s="150">
        <f>'15 anys'!H65</f>
        <v>7</v>
      </c>
      <c r="E392" s="150">
        <f>'15 anys'!K65</f>
        <v>8</v>
      </c>
      <c r="F392" s="133">
        <f>'15 anys'!L65</f>
        <v>7.5</v>
      </c>
      <c r="G392" s="150">
        <f>'15 anys'!N65</f>
        <v>7</v>
      </c>
      <c r="H392" s="150">
        <f>'15 anys'!T65</f>
        <v>7.333333333333333</v>
      </c>
      <c r="I392" s="133">
        <f>'15 anys'!U65</f>
        <v>7.1666666666666661</v>
      </c>
      <c r="J392" s="109">
        <f>'15 anys'!Y65</f>
        <v>7.8888888888888884</v>
      </c>
    </row>
    <row r="393" spans="1:10" s="140" customFormat="1" x14ac:dyDescent="0.25">
      <c r="A393" s="305"/>
      <c r="B393" s="263"/>
      <c r="C393" s="260"/>
      <c r="D393" s="150">
        <f>'15 anys'!H66</f>
        <v>6.4</v>
      </c>
      <c r="E393" s="150">
        <f>'15 anys'!K66</f>
        <v>7</v>
      </c>
      <c r="F393" s="133">
        <f>'15 anys'!L66</f>
        <v>6.7</v>
      </c>
      <c r="G393" s="150">
        <f>'15 anys'!N66</f>
        <v>5</v>
      </c>
      <c r="H393" s="150">
        <f>'15 anys'!T66</f>
        <v>6.5</v>
      </c>
      <c r="I393" s="133">
        <f>'15 anys'!U66</f>
        <v>5.75</v>
      </c>
      <c r="J393" s="109">
        <f>'15 anys'!Y66</f>
        <v>6.8166666666666664</v>
      </c>
    </row>
    <row r="394" spans="1:10" s="140" customFormat="1" x14ac:dyDescent="0.25">
      <c r="A394" s="305"/>
      <c r="B394" s="263"/>
      <c r="C394" s="260"/>
      <c r="D394" s="150">
        <f>'15 anys'!H68</f>
        <v>4.5</v>
      </c>
      <c r="E394" s="150">
        <f>'15 anys'!K68</f>
        <v>6.5</v>
      </c>
      <c r="F394" s="133">
        <f>'15 anys'!L68</f>
        <v>5.5</v>
      </c>
      <c r="G394" s="150">
        <f>'15 anys'!N68</f>
        <v>5</v>
      </c>
      <c r="H394" s="150">
        <f>'15 anys'!T68</f>
        <v>5</v>
      </c>
      <c r="I394" s="133">
        <f>'15 anys'!U68</f>
        <v>5</v>
      </c>
      <c r="J394" s="109">
        <f>'15 anys'!Y68</f>
        <v>5.833333333333333</v>
      </c>
    </row>
    <row r="395" spans="1:10" s="140" customFormat="1" x14ac:dyDescent="0.25">
      <c r="A395" s="305"/>
      <c r="B395" s="263"/>
      <c r="C395" s="260"/>
      <c r="D395" s="150">
        <f>'15 anys'!H70</f>
        <v>7</v>
      </c>
      <c r="E395" s="150">
        <f>'15 anys'!K70</f>
        <v>7.5</v>
      </c>
      <c r="F395" s="133">
        <f>'15 anys'!L70</f>
        <v>7.25</v>
      </c>
      <c r="G395" s="150">
        <f>'15 anys'!N70</f>
        <v>9</v>
      </c>
      <c r="H395" s="150">
        <f>'15 anys'!T70</f>
        <v>9</v>
      </c>
      <c r="I395" s="133">
        <f>'15 anys'!U70</f>
        <v>9</v>
      </c>
      <c r="J395" s="109">
        <f>'15 anys'!Y70</f>
        <v>8.4166666666666661</v>
      </c>
    </row>
    <row r="396" spans="1:10" s="140" customFormat="1" x14ac:dyDescent="0.25">
      <c r="A396" s="305"/>
      <c r="B396" s="263"/>
      <c r="C396" s="260"/>
      <c r="D396" s="150">
        <f>'15 anys'!H76</f>
        <v>5.6</v>
      </c>
      <c r="E396" s="150">
        <f>'15 anys'!K76</f>
        <v>7</v>
      </c>
      <c r="F396" s="133">
        <f>'15 anys'!L76</f>
        <v>6.3</v>
      </c>
      <c r="G396" s="150">
        <f>'15 anys'!N76</f>
        <v>5</v>
      </c>
      <c r="H396" s="150">
        <f>'15 anys'!T76</f>
        <v>5.5</v>
      </c>
      <c r="I396" s="133">
        <f>'15 anys'!U76</f>
        <v>5.25</v>
      </c>
      <c r="J396" s="109">
        <f>'15 anys'!Y76</f>
        <v>6.8500000000000005</v>
      </c>
    </row>
    <row r="397" spans="1:10" s="140" customFormat="1" x14ac:dyDescent="0.25">
      <c r="A397" s="305"/>
      <c r="B397" s="263"/>
      <c r="C397" s="260"/>
      <c r="D397" s="150">
        <f>'15 anys'!H79</f>
        <v>6</v>
      </c>
      <c r="E397" s="150">
        <f>'15 anys'!K79</f>
        <v>7</v>
      </c>
      <c r="F397" s="133">
        <f>'15 anys'!L79</f>
        <v>6.5</v>
      </c>
      <c r="G397" s="150">
        <f>'15 anys'!N79</f>
        <v>5</v>
      </c>
      <c r="H397" s="150">
        <f>'15 anys'!T79</f>
        <v>5</v>
      </c>
      <c r="I397" s="133">
        <f>'15 anys'!U79</f>
        <v>5</v>
      </c>
      <c r="J397" s="109">
        <f>'15 anys'!Y79</f>
        <v>6.125</v>
      </c>
    </row>
    <row r="398" spans="1:10" s="140" customFormat="1" ht="15.75" thickBot="1" x14ac:dyDescent="0.3">
      <c r="A398" s="305"/>
      <c r="B398" s="264"/>
      <c r="C398" s="261"/>
      <c r="D398" s="157">
        <f>'15 anys'!H80</f>
        <v>5.333333333333333</v>
      </c>
      <c r="E398" s="157">
        <f>'15 anys'!K80</f>
        <v>6</v>
      </c>
      <c r="F398" s="136">
        <f>'15 anys'!L80</f>
        <v>5.6666666666666661</v>
      </c>
      <c r="G398" s="157">
        <f>'15 anys'!N80</f>
        <v>5</v>
      </c>
      <c r="H398" s="157">
        <f>'15 anys'!T80</f>
        <v>5</v>
      </c>
      <c r="I398" s="136">
        <f>'15 anys'!U80</f>
        <v>5</v>
      </c>
      <c r="J398" s="112">
        <f>'15 anys'!Y80</f>
        <v>5.9166666666666661</v>
      </c>
    </row>
    <row r="399" spans="1:10" s="140" customFormat="1" x14ac:dyDescent="0.25">
      <c r="A399" s="304" t="s">
        <v>119</v>
      </c>
      <c r="B399" s="271" t="s">
        <v>82</v>
      </c>
      <c r="C399" s="268" t="s">
        <v>86</v>
      </c>
      <c r="D399" s="150">
        <f>'16 anys'!I4</f>
        <v>7.333333333333333</v>
      </c>
      <c r="E399" s="150">
        <f>'16 anys'!N4</f>
        <v>4</v>
      </c>
      <c r="F399" s="133">
        <f>'16 anys'!O4</f>
        <v>5.6666666666666661</v>
      </c>
      <c r="G399" s="150">
        <f>'16 anys'!R4</f>
        <v>9</v>
      </c>
      <c r="H399" s="150">
        <f>'16 anys'!AB4</f>
        <v>6.25</v>
      </c>
      <c r="I399" s="133">
        <f>'16 anys'!AC4</f>
        <v>7.625</v>
      </c>
      <c r="J399" s="108">
        <f>'16 anys'!AI4</f>
        <v>7.0972222222222214</v>
      </c>
    </row>
    <row r="400" spans="1:10" s="140" customFormat="1" x14ac:dyDescent="0.25">
      <c r="A400" s="305"/>
      <c r="B400" s="272"/>
      <c r="C400" s="269"/>
      <c r="D400" s="150">
        <f>'16 anys'!I11</f>
        <v>10</v>
      </c>
      <c r="E400" s="150">
        <f>'16 anys'!N11</f>
        <v>9</v>
      </c>
      <c r="F400" s="133">
        <f>'16 anys'!O11</f>
        <v>9.5</v>
      </c>
      <c r="G400" s="150">
        <f>'16 anys'!R11</f>
        <v>8</v>
      </c>
      <c r="H400" s="150">
        <f>'16 anys'!AB11</f>
        <v>8.5</v>
      </c>
      <c r="I400" s="133">
        <f>'16 anys'!AC11</f>
        <v>8.25</v>
      </c>
      <c r="J400" s="109">
        <f>'16 anys'!AI11</f>
        <v>8.9166666666666661</v>
      </c>
    </row>
    <row r="401" spans="1:10" s="140" customFormat="1" x14ac:dyDescent="0.25">
      <c r="A401" s="305"/>
      <c r="B401" s="272"/>
      <c r="C401" s="269"/>
      <c r="D401" s="150">
        <f>'16 anys'!I29</f>
        <v>8</v>
      </c>
      <c r="E401" s="150">
        <f>'16 anys'!N29</f>
        <v>9</v>
      </c>
      <c r="F401" s="133">
        <f>'16 anys'!O29</f>
        <v>8.5</v>
      </c>
      <c r="G401" s="150">
        <f>'16 anys'!R29</f>
        <v>7</v>
      </c>
      <c r="H401" s="150">
        <f>'16 anys'!AB29</f>
        <v>6.75</v>
      </c>
      <c r="I401" s="133">
        <f>'16 anys'!AC29</f>
        <v>6.875</v>
      </c>
      <c r="J401" s="109">
        <f>'16 anys'!AI29</f>
        <v>8.125</v>
      </c>
    </row>
    <row r="402" spans="1:10" s="140" customFormat="1" x14ac:dyDescent="0.25">
      <c r="A402" s="305"/>
      <c r="B402" s="272"/>
      <c r="C402" s="269"/>
      <c r="D402" s="150">
        <f>'16 anys'!I31</f>
        <v>9.3333333333333339</v>
      </c>
      <c r="E402" s="150">
        <f>'16 anys'!N31</f>
        <v>10</v>
      </c>
      <c r="F402" s="133">
        <f>'16 anys'!O31</f>
        <v>9.6666666666666679</v>
      </c>
      <c r="G402" s="150">
        <f>'16 anys'!R31</f>
        <v>8</v>
      </c>
      <c r="H402" s="150">
        <f>'16 anys'!AB31</f>
        <v>8.75</v>
      </c>
      <c r="I402" s="133">
        <f>'16 anys'!AC31</f>
        <v>8.375</v>
      </c>
      <c r="J402" s="109">
        <f>'16 anys'!AI31</f>
        <v>8.6805555555555554</v>
      </c>
    </row>
    <row r="403" spans="1:10" s="140" customFormat="1" x14ac:dyDescent="0.25">
      <c r="A403" s="305"/>
      <c r="B403" s="272"/>
      <c r="C403" s="269"/>
      <c r="D403" s="150">
        <f>'16 anys'!I70</f>
        <v>8.75</v>
      </c>
      <c r="E403" s="150">
        <f>'16 anys'!N70</f>
        <v>8.6666666666666661</v>
      </c>
      <c r="F403" s="133">
        <f>'16 anys'!O70</f>
        <v>8.7083333333333321</v>
      </c>
      <c r="G403" s="150">
        <f>'16 anys'!R70</f>
        <v>5</v>
      </c>
      <c r="H403" s="150">
        <f>'16 anys'!AB70</f>
        <v>9</v>
      </c>
      <c r="I403" s="133">
        <f>'16 anys'!AC70</f>
        <v>7</v>
      </c>
      <c r="J403" s="109">
        <f>'16 anys'!AI70</f>
        <v>8.2361111111111107</v>
      </c>
    </row>
    <row r="404" spans="1:10" s="140" customFormat="1" x14ac:dyDescent="0.25">
      <c r="A404" s="305"/>
      <c r="B404" s="272"/>
      <c r="C404" s="269"/>
      <c r="D404" s="150">
        <f>'16 anys'!I71</f>
        <v>9</v>
      </c>
      <c r="E404" s="150">
        <f>'16 anys'!N71</f>
        <v>8.6666666666666661</v>
      </c>
      <c r="F404" s="133">
        <f>'16 anys'!O71</f>
        <v>8.8333333333333321</v>
      </c>
      <c r="G404" s="33"/>
      <c r="H404" s="150">
        <f>'16 anys'!AB71</f>
        <v>9</v>
      </c>
      <c r="I404" s="133">
        <f>'16 anys'!AC71</f>
        <v>9</v>
      </c>
      <c r="J404" s="109">
        <f>'16 anys'!AI71</f>
        <v>8.9444444444444446</v>
      </c>
    </row>
    <row r="405" spans="1:10" s="140" customFormat="1" x14ac:dyDescent="0.25">
      <c r="A405" s="305"/>
      <c r="B405" s="272"/>
      <c r="C405" s="269"/>
      <c r="D405" s="150">
        <f>'16 anys'!I81</f>
        <v>6.666666666666667</v>
      </c>
      <c r="E405" s="150">
        <f>'16 anys'!N81</f>
        <v>8</v>
      </c>
      <c r="F405" s="133">
        <f>'16 anys'!O81</f>
        <v>7.3333333333333339</v>
      </c>
      <c r="G405" s="150">
        <f>'16 anys'!R81</f>
        <v>5</v>
      </c>
      <c r="H405" s="150">
        <f>'16 anys'!AB81</f>
        <v>7.5</v>
      </c>
      <c r="I405" s="133">
        <f>'16 anys'!AC81</f>
        <v>6.25</v>
      </c>
      <c r="J405" s="109">
        <f>'16 anys'!AI81</f>
        <v>7.1944444444444455</v>
      </c>
    </row>
    <row r="406" spans="1:10" s="140" customFormat="1" x14ac:dyDescent="0.25">
      <c r="A406" s="305"/>
      <c r="B406" s="272"/>
      <c r="C406" s="269"/>
      <c r="D406" s="141">
        <f>'16 anys'!I85</f>
        <v>9.75</v>
      </c>
      <c r="E406" s="141">
        <f>'16 anys'!N85</f>
        <v>9.5</v>
      </c>
      <c r="F406" s="142">
        <f>'16 anys'!O85</f>
        <v>9.625</v>
      </c>
      <c r="G406" s="33"/>
      <c r="H406" s="141">
        <f>'16 anys'!AB85</f>
        <v>10</v>
      </c>
      <c r="I406" s="142">
        <f>'16 anys'!AC85</f>
        <v>10</v>
      </c>
      <c r="J406" s="109">
        <f>'16 anys'!AI85</f>
        <v>9.5416666666666661</v>
      </c>
    </row>
    <row r="407" spans="1:10" s="140" customFormat="1" x14ac:dyDescent="0.25">
      <c r="A407" s="305"/>
      <c r="B407" s="272"/>
      <c r="C407" s="269"/>
      <c r="D407" s="150">
        <f>'16 anys'!I86</f>
        <v>7.333333333333333</v>
      </c>
      <c r="E407" s="150">
        <f>'16 anys'!N86</f>
        <v>7</v>
      </c>
      <c r="F407" s="133">
        <f>'16 anys'!O86</f>
        <v>7.1666666666666661</v>
      </c>
      <c r="G407" s="150">
        <f>'16 anys'!R86</f>
        <v>8</v>
      </c>
      <c r="H407" s="150">
        <f>'16 anys'!AB86</f>
        <v>9</v>
      </c>
      <c r="I407" s="133">
        <f>'16 anys'!AC86</f>
        <v>8.5</v>
      </c>
      <c r="J407" s="109">
        <f>'16 anys'!AI86</f>
        <v>7.8888888888888884</v>
      </c>
    </row>
    <row r="408" spans="1:10" s="140" customFormat="1" x14ac:dyDescent="0.25">
      <c r="A408" s="305"/>
      <c r="B408" s="272"/>
      <c r="C408" s="269"/>
      <c r="D408" s="150">
        <f>'16 anys'!I110</f>
        <v>3.6666666666666665</v>
      </c>
      <c r="E408" s="150">
        <f>'16 anys'!N110</f>
        <v>3</v>
      </c>
      <c r="F408" s="133">
        <f>'16 anys'!O110</f>
        <v>3.333333333333333</v>
      </c>
      <c r="G408" s="33"/>
      <c r="H408" s="150">
        <f>'16 anys'!AB110</f>
        <v>2</v>
      </c>
      <c r="I408" s="133">
        <f>'16 anys'!AC110</f>
        <v>2</v>
      </c>
      <c r="J408" s="109">
        <f>'16 anys'!AI110</f>
        <v>4.2222222222222223</v>
      </c>
    </row>
    <row r="409" spans="1:10" s="140" customFormat="1" x14ac:dyDescent="0.25">
      <c r="A409" s="305"/>
      <c r="B409" s="272"/>
      <c r="C409" s="270"/>
      <c r="D409" s="148">
        <f>'16 anys'!I111</f>
        <v>7.666666666666667</v>
      </c>
      <c r="E409" s="148">
        <f>'16 anys'!N111</f>
        <v>8</v>
      </c>
      <c r="F409" s="134">
        <f>'16 anys'!O111</f>
        <v>7.8333333333333339</v>
      </c>
      <c r="G409" s="33"/>
      <c r="H409" s="148">
        <f>'16 anys'!AB111</f>
        <v>7</v>
      </c>
      <c r="I409" s="134">
        <f>'16 anys'!AC111</f>
        <v>7</v>
      </c>
      <c r="J409" s="111">
        <f>'16 anys'!AI111</f>
        <v>8.4722222222222232</v>
      </c>
    </row>
    <row r="410" spans="1:10" s="140" customFormat="1" x14ac:dyDescent="0.25">
      <c r="A410" s="305"/>
      <c r="B410" s="272"/>
      <c r="C410" s="265" t="s">
        <v>87</v>
      </c>
      <c r="D410" s="163">
        <f>'16 anys'!I13</f>
        <v>7.666666666666667</v>
      </c>
      <c r="E410" s="163">
        <f>'16 anys'!N13</f>
        <v>7</v>
      </c>
      <c r="F410" s="138">
        <f>'16 anys'!O13</f>
        <v>7.3333333333333339</v>
      </c>
      <c r="G410" s="163">
        <f>'16 anys'!R13</f>
        <v>5</v>
      </c>
      <c r="H410" s="163">
        <f>'16 anys'!AB13</f>
        <v>7.25</v>
      </c>
      <c r="I410" s="138">
        <f>'16 anys'!AC13</f>
        <v>6.125</v>
      </c>
      <c r="J410" s="110">
        <f>'16 anys'!AI13</f>
        <v>7.1527777777777786</v>
      </c>
    </row>
    <row r="411" spans="1:10" s="140" customFormat="1" x14ac:dyDescent="0.25">
      <c r="A411" s="305"/>
      <c r="B411" s="272"/>
      <c r="C411" s="266"/>
      <c r="D411" s="150">
        <f>'16 anys'!I75</f>
        <v>7.333333333333333</v>
      </c>
      <c r="E411" s="150">
        <f>'16 anys'!N75</f>
        <v>7</v>
      </c>
      <c r="F411" s="133">
        <f>'16 anys'!O75</f>
        <v>7.1666666666666661</v>
      </c>
      <c r="G411" s="150">
        <f>'16 anys'!R75</f>
        <v>8</v>
      </c>
      <c r="H411" s="150">
        <f>'16 anys'!AB75</f>
        <v>9</v>
      </c>
      <c r="I411" s="133">
        <f>'16 anys'!AC75</f>
        <v>8.5</v>
      </c>
      <c r="J411" s="109">
        <f>'16 anys'!AI75</f>
        <v>8.2222222222222214</v>
      </c>
    </row>
    <row r="412" spans="1:10" s="140" customFormat="1" x14ac:dyDescent="0.25">
      <c r="A412" s="305"/>
      <c r="B412" s="273"/>
      <c r="C412" s="267"/>
      <c r="D412" s="148">
        <f>'16 anys'!I78</f>
        <v>9.25</v>
      </c>
      <c r="E412" s="148">
        <f>'16 anys'!N78</f>
        <v>6</v>
      </c>
      <c r="F412" s="134">
        <f>'16 anys'!O78</f>
        <v>7.625</v>
      </c>
      <c r="G412" s="148">
        <f>'16 anys'!R78</f>
        <v>5</v>
      </c>
      <c r="H412" s="148">
        <f>'16 anys'!AB78</f>
        <v>8.5</v>
      </c>
      <c r="I412" s="134">
        <f>'16 anys'!AC78</f>
        <v>6.75</v>
      </c>
      <c r="J412" s="111">
        <f>'16 anys'!AI78</f>
        <v>7.791666666666667</v>
      </c>
    </row>
    <row r="413" spans="1:10" s="140" customFormat="1" x14ac:dyDescent="0.25">
      <c r="A413" s="305"/>
      <c r="B413" s="262" t="s">
        <v>83</v>
      </c>
      <c r="C413" s="256" t="s">
        <v>86</v>
      </c>
      <c r="D413" s="150">
        <f>'16 anys'!I2</f>
        <v>10</v>
      </c>
      <c r="E413" s="150">
        <f>'16 anys'!N2</f>
        <v>9</v>
      </c>
      <c r="F413" s="133">
        <f>'16 anys'!O2</f>
        <v>9.5</v>
      </c>
      <c r="G413" s="150">
        <f>'16 anys'!R2</f>
        <v>6</v>
      </c>
      <c r="H413" s="150">
        <f>'16 anys'!AB2</f>
        <v>8</v>
      </c>
      <c r="I413" s="133">
        <f>'16 anys'!AC2</f>
        <v>7</v>
      </c>
      <c r="J413" s="109">
        <f>'16 anys'!AI2</f>
        <v>8.5</v>
      </c>
    </row>
    <row r="414" spans="1:10" s="140" customFormat="1" x14ac:dyDescent="0.25">
      <c r="A414" s="305"/>
      <c r="B414" s="263"/>
      <c r="C414" s="257"/>
      <c r="D414" s="150">
        <f>'16 anys'!I5</f>
        <v>6.666666666666667</v>
      </c>
      <c r="E414" s="150">
        <f>'16 anys'!N5</f>
        <v>4</v>
      </c>
      <c r="F414" s="133">
        <f>'16 anys'!O5</f>
        <v>5.3333333333333339</v>
      </c>
      <c r="G414" s="150">
        <f>'16 anys'!R5</f>
        <v>6</v>
      </c>
      <c r="H414" s="150">
        <f>'16 anys'!AB5</f>
        <v>5.25</v>
      </c>
      <c r="I414" s="133">
        <f>'16 anys'!AC5</f>
        <v>5.625</v>
      </c>
      <c r="J414" s="109">
        <f>'16 anys'!AI5</f>
        <v>6.3194444444444455</v>
      </c>
    </row>
    <row r="415" spans="1:10" s="140" customFormat="1" x14ac:dyDescent="0.25">
      <c r="A415" s="305"/>
      <c r="B415" s="263"/>
      <c r="C415" s="257"/>
      <c r="D415" s="150">
        <f>'16 anys'!I6</f>
        <v>5.666666666666667</v>
      </c>
      <c r="E415" s="150">
        <f>'16 anys'!N6</f>
        <v>6</v>
      </c>
      <c r="F415" s="133">
        <f>'16 anys'!O6</f>
        <v>5.8333333333333339</v>
      </c>
      <c r="G415" s="150">
        <f>'16 anys'!R6</f>
        <v>5</v>
      </c>
      <c r="H415" s="150">
        <f>'16 anys'!AB6</f>
        <v>5.5</v>
      </c>
      <c r="I415" s="133">
        <f>'16 anys'!AC6</f>
        <v>5.25</v>
      </c>
      <c r="J415" s="109">
        <f>'16 anys'!AI6</f>
        <v>6.3611111111111116</v>
      </c>
    </row>
    <row r="416" spans="1:10" s="140" customFormat="1" x14ac:dyDescent="0.25">
      <c r="A416" s="305"/>
      <c r="B416" s="263"/>
      <c r="C416" s="257"/>
      <c r="D416" s="150">
        <f>'16 anys'!I9</f>
        <v>9.3333333333333339</v>
      </c>
      <c r="E416" s="150">
        <f>'16 anys'!N9</f>
        <v>9</v>
      </c>
      <c r="F416" s="133">
        <f>'16 anys'!O9</f>
        <v>9.1666666666666679</v>
      </c>
      <c r="G416" s="150">
        <f>'16 anys'!R9</f>
        <v>8</v>
      </c>
      <c r="H416" s="150">
        <f>'16 anys'!AB9</f>
        <v>9</v>
      </c>
      <c r="I416" s="133">
        <f>'16 anys'!AC9</f>
        <v>8.5</v>
      </c>
      <c r="J416" s="109">
        <f>'16 anys'!AI9</f>
        <v>8.8888888888888893</v>
      </c>
    </row>
    <row r="417" spans="1:10" s="140" customFormat="1" x14ac:dyDescent="0.25">
      <c r="A417" s="305"/>
      <c r="B417" s="263"/>
      <c r="C417" s="257"/>
      <c r="D417" s="150">
        <f>'16 anys'!I10</f>
        <v>8.6666666666666661</v>
      </c>
      <c r="E417" s="150">
        <f>'16 anys'!N10</f>
        <v>8</v>
      </c>
      <c r="F417" s="133">
        <f>'16 anys'!O10</f>
        <v>8.3333333333333321</v>
      </c>
      <c r="G417" s="150">
        <f>'16 anys'!R10</f>
        <v>6</v>
      </c>
      <c r="H417" s="150">
        <f>'16 anys'!AB10</f>
        <v>6.75</v>
      </c>
      <c r="I417" s="133">
        <f>'16 anys'!AC10</f>
        <v>6.375</v>
      </c>
      <c r="J417" s="109">
        <f>'16 anys'!AI10</f>
        <v>7.5694444444444438</v>
      </c>
    </row>
    <row r="418" spans="1:10" s="140" customFormat="1" x14ac:dyDescent="0.25">
      <c r="A418" s="305"/>
      <c r="B418" s="263"/>
      <c r="C418" s="257"/>
      <c r="D418" s="150">
        <f>'16 anys'!I12</f>
        <v>5.333333333333333</v>
      </c>
      <c r="E418" s="150">
        <f>'16 anys'!N12</f>
        <v>3</v>
      </c>
      <c r="F418" s="133">
        <f>'16 anys'!O12</f>
        <v>4.1666666666666661</v>
      </c>
      <c r="G418" s="150">
        <f>'16 anys'!R12</f>
        <v>3</v>
      </c>
      <c r="H418" s="150">
        <f>'16 anys'!AB12</f>
        <v>5.25</v>
      </c>
      <c r="I418" s="133">
        <f>'16 anys'!AC12</f>
        <v>4.125</v>
      </c>
      <c r="J418" s="109">
        <f>'16 anys'!AI12</f>
        <v>5.4305555555555545</v>
      </c>
    </row>
    <row r="419" spans="1:10" s="140" customFormat="1" x14ac:dyDescent="0.25">
      <c r="A419" s="305"/>
      <c r="B419" s="263"/>
      <c r="C419" s="257"/>
      <c r="D419" s="150">
        <f>'16 anys'!I17</f>
        <v>7.333333333333333</v>
      </c>
      <c r="E419" s="150">
        <f>'16 anys'!N17</f>
        <v>9</v>
      </c>
      <c r="F419" s="133">
        <f>'16 anys'!O17</f>
        <v>8.1666666666666661</v>
      </c>
      <c r="G419" s="150">
        <f>'16 anys'!R17</f>
        <v>6</v>
      </c>
      <c r="H419" s="150">
        <f>'16 anys'!AB17</f>
        <v>7</v>
      </c>
      <c r="I419" s="133">
        <f>'16 anys'!AC17</f>
        <v>6.5</v>
      </c>
      <c r="J419" s="109">
        <f>'16 anys'!AI17</f>
        <v>7.2222222222222214</v>
      </c>
    </row>
    <row r="420" spans="1:10" s="140" customFormat="1" x14ac:dyDescent="0.25">
      <c r="A420" s="305"/>
      <c r="B420" s="263"/>
      <c r="C420" s="257"/>
      <c r="D420" s="150">
        <f>'16 anys'!I18</f>
        <v>7</v>
      </c>
      <c r="E420" s="150">
        <f>'16 anys'!N18</f>
        <v>6</v>
      </c>
      <c r="F420" s="133">
        <f>'16 anys'!O18</f>
        <v>6.5</v>
      </c>
      <c r="G420" s="150">
        <f>'16 anys'!R18</f>
        <v>5</v>
      </c>
      <c r="H420" s="150">
        <f>'16 anys'!AB18</f>
        <v>7.25</v>
      </c>
      <c r="I420" s="133">
        <f>'16 anys'!AC18</f>
        <v>6.125</v>
      </c>
      <c r="J420" s="109">
        <f>'16 anys'!AI18</f>
        <v>6.875</v>
      </c>
    </row>
    <row r="421" spans="1:10" s="140" customFormat="1" x14ac:dyDescent="0.25">
      <c r="A421" s="305"/>
      <c r="B421" s="263"/>
      <c r="C421" s="257"/>
      <c r="D421" s="150">
        <f>'16 anys'!I19</f>
        <v>7.666666666666667</v>
      </c>
      <c r="E421" s="150">
        <f>'16 anys'!N19</f>
        <v>7</v>
      </c>
      <c r="F421" s="133">
        <f>'16 anys'!O19</f>
        <v>7.3333333333333339</v>
      </c>
      <c r="G421" s="150">
        <f>'16 anys'!R19</f>
        <v>5</v>
      </c>
      <c r="H421" s="150">
        <f>'16 anys'!AB19</f>
        <v>5.75</v>
      </c>
      <c r="I421" s="133">
        <f>'16 anys'!AC19</f>
        <v>5.375</v>
      </c>
      <c r="J421" s="109">
        <f>'16 anys'!AI19</f>
        <v>6.9027777777777786</v>
      </c>
    </row>
    <row r="422" spans="1:10" s="140" customFormat="1" x14ac:dyDescent="0.25">
      <c r="A422" s="305"/>
      <c r="B422" s="263"/>
      <c r="C422" s="257"/>
      <c r="D422" s="150">
        <f>'16 anys'!I20</f>
        <v>9.3333333333333339</v>
      </c>
      <c r="E422" s="150">
        <f>'16 anys'!N20</f>
        <v>8</v>
      </c>
      <c r="F422" s="133">
        <f>'16 anys'!O20</f>
        <v>8.6666666666666679</v>
      </c>
      <c r="G422" s="150">
        <f>'16 anys'!R20</f>
        <v>9</v>
      </c>
      <c r="H422" s="150">
        <f>'16 anys'!AB20</f>
        <v>9.75</v>
      </c>
      <c r="I422" s="133">
        <f>'16 anys'!AC20</f>
        <v>9.375</v>
      </c>
      <c r="J422" s="109">
        <f>'16 anys'!AI20</f>
        <v>9.0138888888888893</v>
      </c>
    </row>
    <row r="423" spans="1:10" s="140" customFormat="1" x14ac:dyDescent="0.25">
      <c r="A423" s="305"/>
      <c r="B423" s="263"/>
      <c r="C423" s="257"/>
      <c r="D423" s="150">
        <f>'16 anys'!I21</f>
        <v>8.3333333333333339</v>
      </c>
      <c r="E423" s="150">
        <f>'16 anys'!N21</f>
        <v>7</v>
      </c>
      <c r="F423" s="133">
        <f>'16 anys'!O21</f>
        <v>7.666666666666667</v>
      </c>
      <c r="G423" s="150">
        <f>'16 anys'!R21</f>
        <v>5</v>
      </c>
      <c r="H423" s="150">
        <f>'16 anys'!AB21</f>
        <v>7</v>
      </c>
      <c r="I423" s="133">
        <f>'16 anys'!AC21</f>
        <v>6</v>
      </c>
      <c r="J423" s="109">
        <f>'16 anys'!AI21</f>
        <v>7.2222222222222223</v>
      </c>
    </row>
    <row r="424" spans="1:10" s="140" customFormat="1" x14ac:dyDescent="0.25">
      <c r="A424" s="305"/>
      <c r="B424" s="263"/>
      <c r="C424" s="257"/>
      <c r="D424" s="150">
        <f>'16 anys'!I26</f>
        <v>7.333333333333333</v>
      </c>
      <c r="E424" s="150">
        <f>'16 anys'!N26</f>
        <v>8</v>
      </c>
      <c r="F424" s="133">
        <f>'16 anys'!O26</f>
        <v>7.6666666666666661</v>
      </c>
      <c r="G424" s="150">
        <f>'16 anys'!R26</f>
        <v>6</v>
      </c>
      <c r="H424" s="150">
        <f>'16 anys'!AB26</f>
        <v>7</v>
      </c>
      <c r="I424" s="133">
        <f>'16 anys'!AC26</f>
        <v>6.5</v>
      </c>
      <c r="J424" s="109">
        <f>'16 anys'!AI26</f>
        <v>7.3888888888888884</v>
      </c>
    </row>
    <row r="425" spans="1:10" s="140" customFormat="1" x14ac:dyDescent="0.25">
      <c r="A425" s="305"/>
      <c r="B425" s="263"/>
      <c r="C425" s="257"/>
      <c r="D425" s="150">
        <f>'16 anys'!I36</f>
        <v>9.3333333333333339</v>
      </c>
      <c r="E425" s="150">
        <f>'16 anys'!N36</f>
        <v>7</v>
      </c>
      <c r="F425" s="133">
        <f>'16 anys'!O36</f>
        <v>8.1666666666666679</v>
      </c>
      <c r="G425" s="150">
        <f>'16 anys'!R36</f>
        <v>6</v>
      </c>
      <c r="H425" s="150">
        <f>'16 anys'!AB36</f>
        <v>8.5</v>
      </c>
      <c r="I425" s="133">
        <f>'16 anys'!AC36</f>
        <v>7.25</v>
      </c>
      <c r="J425" s="109">
        <f>'16 anys'!AI36</f>
        <v>7.8055555555555562</v>
      </c>
    </row>
    <row r="426" spans="1:10" s="140" customFormat="1" x14ac:dyDescent="0.25">
      <c r="A426" s="305"/>
      <c r="B426" s="263"/>
      <c r="C426" s="257"/>
      <c r="D426" s="150">
        <f>'16 anys'!I38</f>
        <v>10</v>
      </c>
      <c r="E426" s="150">
        <f>'16 anys'!N38</f>
        <v>10</v>
      </c>
      <c r="F426" s="133">
        <f>'16 anys'!O38</f>
        <v>10</v>
      </c>
      <c r="G426" s="150">
        <f>'16 anys'!R38</f>
        <v>7</v>
      </c>
      <c r="H426" s="150">
        <f>'16 anys'!AB38</f>
        <v>9.25</v>
      </c>
      <c r="I426" s="133">
        <f>'16 anys'!AC38</f>
        <v>8.125</v>
      </c>
      <c r="J426" s="109">
        <f>'16 anys'!AI38</f>
        <v>8.7083333333333339</v>
      </c>
    </row>
    <row r="427" spans="1:10" s="140" customFormat="1" x14ac:dyDescent="0.25">
      <c r="A427" s="305"/>
      <c r="B427" s="263"/>
      <c r="C427" s="257"/>
      <c r="D427" s="150">
        <f>'16 anys'!I40</f>
        <v>7</v>
      </c>
      <c r="E427" s="150">
        <f>'16 anys'!N40</f>
        <v>4</v>
      </c>
      <c r="F427" s="133">
        <f>'16 anys'!O40</f>
        <v>5.5</v>
      </c>
      <c r="G427" s="150">
        <f>'16 anys'!R40</f>
        <v>5</v>
      </c>
      <c r="H427" s="150">
        <f>'16 anys'!AB40</f>
        <v>7.5</v>
      </c>
      <c r="I427" s="133">
        <f>'16 anys'!AC40</f>
        <v>6.25</v>
      </c>
      <c r="J427" s="109">
        <f>'16 anys'!AI40</f>
        <v>6.583333333333333</v>
      </c>
    </row>
    <row r="428" spans="1:10" s="140" customFormat="1" x14ac:dyDescent="0.25">
      <c r="A428" s="305"/>
      <c r="B428" s="263"/>
      <c r="C428" s="257"/>
      <c r="D428" s="150">
        <f>'16 anys'!I43</f>
        <v>6.666666666666667</v>
      </c>
      <c r="E428" s="150">
        <f>'16 anys'!N43</f>
        <v>6</v>
      </c>
      <c r="F428" s="133">
        <f>'16 anys'!O43</f>
        <v>6.3333333333333339</v>
      </c>
      <c r="G428" s="150">
        <f>'16 anys'!R43</f>
        <v>6</v>
      </c>
      <c r="H428" s="150">
        <f>'16 anys'!AB43</f>
        <v>6.75</v>
      </c>
      <c r="I428" s="133">
        <f>'16 anys'!AC43</f>
        <v>6.375</v>
      </c>
      <c r="J428" s="109">
        <f>'16 anys'!AI43</f>
        <v>6.9027777777777786</v>
      </c>
    </row>
    <row r="429" spans="1:10" s="140" customFormat="1" x14ac:dyDescent="0.25">
      <c r="A429" s="305"/>
      <c r="B429" s="263"/>
      <c r="C429" s="257"/>
      <c r="D429" s="150">
        <f>'16 anys'!I44</f>
        <v>7.75</v>
      </c>
      <c r="E429" s="150">
        <f>'16 anys'!N44</f>
        <v>6.5</v>
      </c>
      <c r="F429" s="133">
        <f>'16 anys'!O44</f>
        <v>7.125</v>
      </c>
      <c r="G429" s="150">
        <f>'16 anys'!R44</f>
        <v>5</v>
      </c>
      <c r="H429" s="150">
        <f>'16 anys'!AB44</f>
        <v>4.333333333333333</v>
      </c>
      <c r="I429" s="133">
        <f>'16 anys'!AC44</f>
        <v>4.6666666666666661</v>
      </c>
      <c r="J429" s="109">
        <f>'16 anys'!AI44</f>
        <v>6.5972222222222214</v>
      </c>
    </row>
    <row r="430" spans="1:10" s="140" customFormat="1" x14ac:dyDescent="0.25">
      <c r="A430" s="305"/>
      <c r="B430" s="263"/>
      <c r="C430" s="257"/>
      <c r="D430" s="150">
        <f>'16 anys'!I45</f>
        <v>6.333333333333333</v>
      </c>
      <c r="E430" s="150">
        <f>'16 anys'!N45</f>
        <v>7</v>
      </c>
      <c r="F430" s="133">
        <f>'16 anys'!O45</f>
        <v>6.6666666666666661</v>
      </c>
      <c r="G430" s="150">
        <f>'16 anys'!R45</f>
        <v>5</v>
      </c>
      <c r="H430" s="150">
        <f>'16 anys'!AB45</f>
        <v>6.25</v>
      </c>
      <c r="I430" s="133">
        <f>'16 anys'!AC45</f>
        <v>5.625</v>
      </c>
      <c r="J430" s="109">
        <f>'16 anys'!AI45</f>
        <v>6.7638888888888884</v>
      </c>
    </row>
    <row r="431" spans="1:10" s="140" customFormat="1" x14ac:dyDescent="0.25">
      <c r="A431" s="305"/>
      <c r="B431" s="263"/>
      <c r="C431" s="257"/>
      <c r="D431" s="150">
        <f>'16 anys'!I47</f>
        <v>8.6666666666666661</v>
      </c>
      <c r="E431" s="150">
        <f>'16 anys'!N47</f>
        <v>9</v>
      </c>
      <c r="F431" s="133">
        <f>'16 anys'!O47</f>
        <v>8.8333333333333321</v>
      </c>
      <c r="G431" s="150">
        <f>'16 anys'!R47</f>
        <v>6</v>
      </c>
      <c r="H431" s="150">
        <f>'16 anys'!AB47</f>
        <v>6.75</v>
      </c>
      <c r="I431" s="133">
        <f>'16 anys'!AC47</f>
        <v>6.375</v>
      </c>
      <c r="J431" s="109">
        <f>'16 anys'!AI47</f>
        <v>7.7361111111111107</v>
      </c>
    </row>
    <row r="432" spans="1:10" s="140" customFormat="1" x14ac:dyDescent="0.25">
      <c r="A432" s="305"/>
      <c r="B432" s="263"/>
      <c r="C432" s="257"/>
      <c r="D432" s="150">
        <f>'16 anys'!I48</f>
        <v>7.666666666666667</v>
      </c>
      <c r="E432" s="150">
        <f>'16 anys'!N48</f>
        <v>7</v>
      </c>
      <c r="F432" s="133">
        <f>'16 anys'!O48</f>
        <v>7.3333333333333339</v>
      </c>
      <c r="G432" s="150">
        <f>'16 anys'!R48</f>
        <v>7</v>
      </c>
      <c r="H432" s="150">
        <f>'16 anys'!AB48</f>
        <v>7.25</v>
      </c>
      <c r="I432" s="133">
        <f>'16 anys'!AC48</f>
        <v>7.125</v>
      </c>
      <c r="J432" s="109">
        <f>'16 anys'!AI48</f>
        <v>7.4861111111111116</v>
      </c>
    </row>
    <row r="433" spans="1:10" s="140" customFormat="1" x14ac:dyDescent="0.25">
      <c r="A433" s="305"/>
      <c r="B433" s="263"/>
      <c r="C433" s="257"/>
      <c r="D433" s="150">
        <f>'16 anys'!I50</f>
        <v>8.6666666666666661</v>
      </c>
      <c r="E433" s="150">
        <f>'16 anys'!N50</f>
        <v>9</v>
      </c>
      <c r="F433" s="133">
        <f>'16 anys'!O50</f>
        <v>8.8333333333333321</v>
      </c>
      <c r="G433" s="150">
        <f>'16 anys'!R50</f>
        <v>7</v>
      </c>
      <c r="H433" s="150">
        <f>'16 anys'!AB50</f>
        <v>8.75</v>
      </c>
      <c r="I433" s="133">
        <f>'16 anys'!AC50</f>
        <v>7.875</v>
      </c>
      <c r="J433" s="109">
        <f>'16 anys'!AI50</f>
        <v>8.5694444444444446</v>
      </c>
    </row>
    <row r="434" spans="1:10" s="140" customFormat="1" x14ac:dyDescent="0.25">
      <c r="A434" s="305"/>
      <c r="B434" s="263"/>
      <c r="C434" s="257"/>
      <c r="D434" s="150">
        <f>'16 anys'!I53</f>
        <v>6.666666666666667</v>
      </c>
      <c r="E434" s="150">
        <f>'16 anys'!N53</f>
        <v>6</v>
      </c>
      <c r="F434" s="133">
        <f>'16 anys'!O53</f>
        <v>6.3333333333333339</v>
      </c>
      <c r="G434" s="150">
        <f>'16 anys'!R53</f>
        <v>5</v>
      </c>
      <c r="H434" s="150">
        <f>'16 anys'!AB53</f>
        <v>6</v>
      </c>
      <c r="I434" s="133">
        <f>'16 anys'!AC53</f>
        <v>5.5</v>
      </c>
      <c r="J434" s="109">
        <f>'16 anys'!AI53</f>
        <v>6.9444444444444455</v>
      </c>
    </row>
    <row r="435" spans="1:10" s="140" customFormat="1" x14ac:dyDescent="0.25">
      <c r="A435" s="305"/>
      <c r="B435" s="263"/>
      <c r="C435" s="257"/>
      <c r="D435" s="150">
        <f>'16 anys'!I57</f>
        <v>7.666666666666667</v>
      </c>
      <c r="E435" s="150">
        <f>'16 anys'!N57</f>
        <v>7</v>
      </c>
      <c r="F435" s="133">
        <f>'16 anys'!O57</f>
        <v>7.3333333333333339</v>
      </c>
      <c r="G435" s="150">
        <f>'16 anys'!R57</f>
        <v>5</v>
      </c>
      <c r="H435" s="150">
        <f>'16 anys'!AB57</f>
        <v>6.5</v>
      </c>
      <c r="I435" s="133">
        <f>'16 anys'!AC57</f>
        <v>5.75</v>
      </c>
      <c r="J435" s="109">
        <f>'16 anys'!AI57</f>
        <v>7.0277777777777786</v>
      </c>
    </row>
    <row r="436" spans="1:10" s="140" customFormat="1" x14ac:dyDescent="0.25">
      <c r="A436" s="305"/>
      <c r="B436" s="263"/>
      <c r="C436" s="257"/>
      <c r="D436" s="150">
        <f>'16 anys'!I58</f>
        <v>8.6666666666666661</v>
      </c>
      <c r="E436" s="150">
        <f>'16 anys'!N58</f>
        <v>9</v>
      </c>
      <c r="F436" s="133">
        <f>'16 anys'!O58</f>
        <v>8.8333333333333321</v>
      </c>
      <c r="G436" s="150">
        <f>'16 anys'!R58</f>
        <v>6</v>
      </c>
      <c r="H436" s="150">
        <f>'16 anys'!AB58</f>
        <v>8.25</v>
      </c>
      <c r="I436" s="133">
        <f>'16 anys'!AC58</f>
        <v>7.125</v>
      </c>
      <c r="J436" s="109">
        <f>'16 anys'!AI58</f>
        <v>8.3194444444444446</v>
      </c>
    </row>
    <row r="437" spans="1:10" s="140" customFormat="1" x14ac:dyDescent="0.25">
      <c r="A437" s="305"/>
      <c r="B437" s="263"/>
      <c r="C437" s="257"/>
      <c r="D437" s="150">
        <f>'16 anys'!I59</f>
        <v>5.333333333333333</v>
      </c>
      <c r="E437" s="150">
        <f>'16 anys'!N59</f>
        <v>5</v>
      </c>
      <c r="F437" s="133">
        <f>'16 anys'!O59</f>
        <v>5.1666666666666661</v>
      </c>
      <c r="G437" s="150">
        <f>'16 anys'!R59</f>
        <v>5</v>
      </c>
      <c r="H437" s="150">
        <f>'16 anys'!AB59</f>
        <v>5.5</v>
      </c>
      <c r="I437" s="133">
        <f>'16 anys'!AC59</f>
        <v>5.25</v>
      </c>
      <c r="J437" s="109">
        <f>'16 anys'!AI59</f>
        <v>6.1388888888888884</v>
      </c>
    </row>
    <row r="438" spans="1:10" s="140" customFormat="1" x14ac:dyDescent="0.25">
      <c r="A438" s="305"/>
      <c r="B438" s="263"/>
      <c r="C438" s="257"/>
      <c r="D438" s="150">
        <f>'16 anys'!I60</f>
        <v>8.3333333333333339</v>
      </c>
      <c r="E438" s="150">
        <f>'16 anys'!N60</f>
        <v>8</v>
      </c>
      <c r="F438" s="133">
        <f>'16 anys'!O60</f>
        <v>8.1666666666666679</v>
      </c>
      <c r="G438" s="150">
        <f>'16 anys'!R60</f>
        <v>6</v>
      </c>
      <c r="H438" s="150">
        <f>'16 anys'!AB60</f>
        <v>7.75</v>
      </c>
      <c r="I438" s="133">
        <f>'16 anys'!AC60</f>
        <v>6.875</v>
      </c>
      <c r="J438" s="109">
        <f>'16 anys'!AI60</f>
        <v>7.6805555555555562</v>
      </c>
    </row>
    <row r="439" spans="1:10" s="140" customFormat="1" x14ac:dyDescent="0.25">
      <c r="A439" s="305"/>
      <c r="B439" s="263"/>
      <c r="C439" s="257"/>
      <c r="D439" s="150">
        <f>'16 anys'!I61</f>
        <v>8</v>
      </c>
      <c r="E439" s="150">
        <f>'16 anys'!N61</f>
        <v>7</v>
      </c>
      <c r="F439" s="133">
        <f>'16 anys'!O61</f>
        <v>7.5</v>
      </c>
      <c r="G439" s="150">
        <f>'16 anys'!R61</f>
        <v>6</v>
      </c>
      <c r="H439" s="150">
        <f>'16 anys'!AB61</f>
        <v>7.25</v>
      </c>
      <c r="I439" s="133">
        <f>'16 anys'!AC61</f>
        <v>6.625</v>
      </c>
      <c r="J439" s="109">
        <f>'16 anys'!AI61</f>
        <v>7.708333333333333</v>
      </c>
    </row>
    <row r="440" spans="1:10" s="140" customFormat="1" x14ac:dyDescent="0.25">
      <c r="A440" s="305"/>
      <c r="B440" s="263"/>
      <c r="C440" s="257"/>
      <c r="D440" s="150">
        <f>'16 anys'!I63</f>
        <v>8.6666666666666661</v>
      </c>
      <c r="E440" s="150">
        <f>'16 anys'!N63</f>
        <v>6</v>
      </c>
      <c r="F440" s="133">
        <f>'16 anys'!O63</f>
        <v>7.333333333333333</v>
      </c>
      <c r="G440" s="150">
        <f>'16 anys'!R63</f>
        <v>7</v>
      </c>
      <c r="H440" s="150">
        <f>'16 anys'!AB63</f>
        <v>6.75</v>
      </c>
      <c r="I440" s="133">
        <f>'16 anys'!AC63</f>
        <v>6.875</v>
      </c>
      <c r="J440" s="109">
        <f>'16 anys'!AI63</f>
        <v>7.7361111111111107</v>
      </c>
    </row>
    <row r="441" spans="1:10" s="140" customFormat="1" x14ac:dyDescent="0.25">
      <c r="A441" s="305"/>
      <c r="B441" s="263"/>
      <c r="C441" s="257"/>
      <c r="D441" s="150">
        <f>'16 anys'!I65</f>
        <v>8</v>
      </c>
      <c r="E441" s="150">
        <f>'16 anys'!N65</f>
        <v>7</v>
      </c>
      <c r="F441" s="133">
        <f>'16 anys'!O65</f>
        <v>7.5</v>
      </c>
      <c r="G441" s="150">
        <f>'16 anys'!R65</f>
        <v>5</v>
      </c>
      <c r="H441" s="150">
        <f>'16 anys'!AB65</f>
        <v>7.25</v>
      </c>
      <c r="I441" s="133">
        <f>'16 anys'!AC65</f>
        <v>6.125</v>
      </c>
      <c r="J441" s="109">
        <f>'16 anys'!AI65</f>
        <v>7.208333333333333</v>
      </c>
    </row>
    <row r="442" spans="1:10" s="140" customFormat="1" x14ac:dyDescent="0.25">
      <c r="A442" s="305"/>
      <c r="B442" s="263"/>
      <c r="C442" s="257"/>
      <c r="D442" s="150">
        <f>'16 anys'!I67</f>
        <v>5.333333333333333</v>
      </c>
      <c r="E442" s="150">
        <f>'16 anys'!N67</f>
        <v>6.333333333333333</v>
      </c>
      <c r="F442" s="133">
        <f>'16 anys'!O67</f>
        <v>5.833333333333333</v>
      </c>
      <c r="G442" s="150">
        <f>'16 anys'!R67</f>
        <v>4</v>
      </c>
      <c r="H442" s="150">
        <f>'16 anys'!AB67</f>
        <v>7.5</v>
      </c>
      <c r="I442" s="133">
        <f>'16 anys'!AC67</f>
        <v>5.75</v>
      </c>
      <c r="J442" s="109">
        <f>'16 anys'!AI67</f>
        <v>6.5277777777777777</v>
      </c>
    </row>
    <row r="443" spans="1:10" s="140" customFormat="1" x14ac:dyDescent="0.25">
      <c r="A443" s="305"/>
      <c r="B443" s="263"/>
      <c r="C443" s="257"/>
      <c r="D443" s="150">
        <f>'16 anys'!I68</f>
        <v>5.4</v>
      </c>
      <c r="E443" s="150">
        <f>'16 anys'!N68</f>
        <v>4.666666666666667</v>
      </c>
      <c r="F443" s="133">
        <f>'16 anys'!O68</f>
        <v>5.0333333333333332</v>
      </c>
      <c r="G443" s="33"/>
      <c r="H443" s="150">
        <f>'16 anys'!AB68</f>
        <v>7</v>
      </c>
      <c r="I443" s="133">
        <f>'16 anys'!AC68</f>
        <v>7</v>
      </c>
      <c r="J443" s="109">
        <f>'16 anys'!AI68</f>
        <v>6.6777777777777771</v>
      </c>
    </row>
    <row r="444" spans="1:10" s="140" customFormat="1" x14ac:dyDescent="0.25">
      <c r="A444" s="305"/>
      <c r="B444" s="263"/>
      <c r="C444" s="257"/>
      <c r="D444" s="150">
        <f>'16 anys'!I69</f>
        <v>8</v>
      </c>
      <c r="E444" s="150">
        <f>'16 anys'!N69</f>
        <v>7</v>
      </c>
      <c r="F444" s="133">
        <f>'16 anys'!O69</f>
        <v>7.5</v>
      </c>
      <c r="G444" s="150">
        <f>'16 anys'!R69</f>
        <v>7</v>
      </c>
      <c r="H444" s="150">
        <f>'16 anys'!AB69</f>
        <v>8.5</v>
      </c>
      <c r="I444" s="133">
        <f>'16 anys'!AC69</f>
        <v>7.75</v>
      </c>
      <c r="J444" s="109">
        <f>'16 anys'!AI69</f>
        <v>8.3125</v>
      </c>
    </row>
    <row r="445" spans="1:10" s="140" customFormat="1" x14ac:dyDescent="0.25">
      <c r="A445" s="305"/>
      <c r="B445" s="263"/>
      <c r="C445" s="257"/>
      <c r="D445" s="150">
        <f>'16 anys'!I72</f>
        <v>5.4</v>
      </c>
      <c r="E445" s="150">
        <f>'16 anys'!N72</f>
        <v>6.666666666666667</v>
      </c>
      <c r="F445" s="133">
        <f>'16 anys'!O72</f>
        <v>6.0333333333333332</v>
      </c>
      <c r="G445" s="33"/>
      <c r="H445" s="150">
        <f>'16 anys'!AB72</f>
        <v>8</v>
      </c>
      <c r="I445" s="133">
        <f>'16 anys'!AC72</f>
        <v>8</v>
      </c>
      <c r="J445" s="109">
        <f>'16 anys'!AI72</f>
        <v>7.6777777777777771</v>
      </c>
    </row>
    <row r="446" spans="1:10" s="140" customFormat="1" x14ac:dyDescent="0.25">
      <c r="A446" s="305"/>
      <c r="B446" s="263"/>
      <c r="C446" s="257"/>
      <c r="D446" s="150">
        <f>'16 anys'!I74</f>
        <v>5.666666666666667</v>
      </c>
      <c r="E446" s="150">
        <f>'16 anys'!N74</f>
        <v>6</v>
      </c>
      <c r="F446" s="133">
        <f>'16 anys'!O74</f>
        <v>5.8333333333333339</v>
      </c>
      <c r="G446" s="150">
        <f>'16 anys'!R74</f>
        <v>5</v>
      </c>
      <c r="H446" s="150">
        <f>'16 anys'!AB74</f>
        <v>8.5</v>
      </c>
      <c r="I446" s="133">
        <f>'16 anys'!AC74</f>
        <v>6.75</v>
      </c>
      <c r="J446" s="109">
        <f>'16 anys'!AI74</f>
        <v>6.8611111111111116</v>
      </c>
    </row>
    <row r="447" spans="1:10" s="140" customFormat="1" x14ac:dyDescent="0.25">
      <c r="A447" s="305"/>
      <c r="B447" s="263"/>
      <c r="C447" s="257"/>
      <c r="D447" s="150">
        <f>'16 anys'!I76</f>
        <v>9.1666666666666661</v>
      </c>
      <c r="E447" s="150">
        <f>'16 anys'!N76</f>
        <v>8</v>
      </c>
      <c r="F447" s="133">
        <f>'16 anys'!O76</f>
        <v>8.5833333333333321</v>
      </c>
      <c r="G447" s="33"/>
      <c r="H447" s="150">
        <f>'16 anys'!AB76</f>
        <v>8.5</v>
      </c>
      <c r="I447" s="133">
        <f>'16 anys'!AC76</f>
        <v>8.5</v>
      </c>
      <c r="J447" s="109">
        <f>'16 anys'!AI76</f>
        <v>8.6944444444444446</v>
      </c>
    </row>
    <row r="448" spans="1:10" s="140" customFormat="1" x14ac:dyDescent="0.25">
      <c r="A448" s="305"/>
      <c r="B448" s="263"/>
      <c r="C448" s="257"/>
      <c r="D448" s="150">
        <f>'16 anys'!I77</f>
        <v>6</v>
      </c>
      <c r="E448" s="150">
        <f>'16 anys'!N77</f>
        <v>8</v>
      </c>
      <c r="F448" s="133">
        <f>'16 anys'!O77</f>
        <v>7</v>
      </c>
      <c r="G448" s="150">
        <f>'16 anys'!R77</f>
        <v>5</v>
      </c>
      <c r="H448" s="150">
        <f>'16 anys'!AB77</f>
        <v>8</v>
      </c>
      <c r="I448" s="133">
        <f>'16 anys'!AC77</f>
        <v>6.5</v>
      </c>
      <c r="J448" s="109">
        <f>'16 anys'!AI77</f>
        <v>7.166666666666667</v>
      </c>
    </row>
    <row r="449" spans="1:10" s="140" customFormat="1" x14ac:dyDescent="0.25">
      <c r="A449" s="305"/>
      <c r="B449" s="263"/>
      <c r="C449" s="257"/>
      <c r="D449" s="150">
        <f>'16 anys'!I82</f>
        <v>9</v>
      </c>
      <c r="E449" s="150">
        <f>'16 anys'!N82</f>
        <v>7.5</v>
      </c>
      <c r="F449" s="133">
        <f>'16 anys'!O82</f>
        <v>8.25</v>
      </c>
      <c r="G449" s="33"/>
      <c r="H449" s="150">
        <f>'16 anys'!AB82</f>
        <v>9</v>
      </c>
      <c r="I449" s="133">
        <f>'16 anys'!AC82</f>
        <v>9</v>
      </c>
      <c r="J449" s="109">
        <f>'16 anys'!AI82</f>
        <v>8.4166666666666661</v>
      </c>
    </row>
    <row r="450" spans="1:10" s="140" customFormat="1" x14ac:dyDescent="0.25">
      <c r="A450" s="305"/>
      <c r="B450" s="263"/>
      <c r="C450" s="257"/>
      <c r="D450" s="150">
        <f>'16 anys'!I83</f>
        <v>8.75</v>
      </c>
      <c r="E450" s="150">
        <f>'16 anys'!N83</f>
        <v>9.5</v>
      </c>
      <c r="F450" s="133">
        <f>'16 anys'!O83</f>
        <v>9.125</v>
      </c>
      <c r="G450" s="150">
        <f>'16 anys'!R83</f>
        <v>6</v>
      </c>
      <c r="H450" s="150">
        <f>'16 anys'!AB83</f>
        <v>9</v>
      </c>
      <c r="I450" s="133">
        <f>'16 anys'!AC83</f>
        <v>7.5</v>
      </c>
      <c r="J450" s="109">
        <f>'16 anys'!AI83</f>
        <v>8.5416666666666661</v>
      </c>
    </row>
    <row r="451" spans="1:10" s="140" customFormat="1" x14ac:dyDescent="0.25">
      <c r="A451" s="305"/>
      <c r="B451" s="263"/>
      <c r="C451" s="257"/>
      <c r="D451" s="150">
        <f>'16 anys'!I84</f>
        <v>5.2</v>
      </c>
      <c r="E451" s="150">
        <f>'16 anys'!N84</f>
        <v>4.333333333333333</v>
      </c>
      <c r="F451" s="133">
        <f>'16 anys'!O84</f>
        <v>4.7666666666666666</v>
      </c>
      <c r="G451" s="33"/>
      <c r="H451" s="150">
        <f>'16 anys'!AB84</f>
        <v>6</v>
      </c>
      <c r="I451" s="133">
        <f>'16 anys'!AC84</f>
        <v>6</v>
      </c>
      <c r="J451" s="109">
        <f>'16 anys'!AI84</f>
        <v>6.2555555555555555</v>
      </c>
    </row>
    <row r="452" spans="1:10" s="140" customFormat="1" x14ac:dyDescent="0.25">
      <c r="A452" s="305"/>
      <c r="B452" s="263"/>
      <c r="C452" s="257"/>
      <c r="D452" s="150">
        <f>'16 anys'!I89</f>
        <v>8.6</v>
      </c>
      <c r="E452" s="150">
        <f>'16 anys'!N89</f>
        <v>7.5</v>
      </c>
      <c r="F452" s="133">
        <f>'16 anys'!O89</f>
        <v>8.0500000000000007</v>
      </c>
      <c r="G452" s="33"/>
      <c r="H452" s="150">
        <f>'16 anys'!AB89</f>
        <v>9</v>
      </c>
      <c r="I452" s="133">
        <f>'16 anys'!AC89</f>
        <v>9</v>
      </c>
      <c r="J452" s="109">
        <f>'16 anys'!AI89</f>
        <v>8.7624999999999993</v>
      </c>
    </row>
    <row r="453" spans="1:10" s="140" customFormat="1" x14ac:dyDescent="0.25">
      <c r="A453" s="305"/>
      <c r="B453" s="263"/>
      <c r="C453" s="257"/>
      <c r="D453" s="150">
        <f>'16 anys'!I91</f>
        <v>7</v>
      </c>
      <c r="E453" s="150">
        <f>'16 anys'!N91</f>
        <v>7.666666666666667</v>
      </c>
      <c r="F453" s="133">
        <f>'16 anys'!O91</f>
        <v>7.3333333333333339</v>
      </c>
      <c r="G453" s="150">
        <f>'16 anys'!R91</f>
        <v>6</v>
      </c>
      <c r="H453" s="150">
        <f>'16 anys'!AB91</f>
        <v>9</v>
      </c>
      <c r="I453" s="133">
        <f>'16 anys'!AC91</f>
        <v>7.5</v>
      </c>
      <c r="J453" s="109">
        <f>'16 anys'!AI91</f>
        <v>7.6111111111111116</v>
      </c>
    </row>
    <row r="454" spans="1:10" s="140" customFormat="1" x14ac:dyDescent="0.25">
      <c r="A454" s="305"/>
      <c r="B454" s="263"/>
      <c r="C454" s="257"/>
      <c r="D454" s="150">
        <f>'16 anys'!I92</f>
        <v>8</v>
      </c>
      <c r="E454" s="150">
        <f>'16 anys'!N92</f>
        <v>7.5</v>
      </c>
      <c r="F454" s="133">
        <f>'16 anys'!O92</f>
        <v>7.75</v>
      </c>
      <c r="G454" s="150">
        <f>'16 anys'!R92</f>
        <v>6</v>
      </c>
      <c r="H454" s="150">
        <f>'16 anys'!AB92</f>
        <v>9.5</v>
      </c>
      <c r="I454" s="133">
        <f>'16 anys'!AC92</f>
        <v>7.75</v>
      </c>
      <c r="J454" s="109">
        <f>'16 anys'!AI92</f>
        <v>7.833333333333333</v>
      </c>
    </row>
    <row r="455" spans="1:10" s="140" customFormat="1" x14ac:dyDescent="0.25">
      <c r="A455" s="305"/>
      <c r="B455" s="263"/>
      <c r="C455" s="257"/>
      <c r="D455" s="150">
        <f>'16 anys'!I93</f>
        <v>4.75</v>
      </c>
      <c r="E455" s="150">
        <f>'16 anys'!N93</f>
        <v>6.5</v>
      </c>
      <c r="F455" s="133">
        <f>'16 anys'!O93</f>
        <v>5.625</v>
      </c>
      <c r="G455" s="150">
        <f>'16 anys'!R93</f>
        <v>4</v>
      </c>
      <c r="H455" s="150">
        <f>'16 anys'!AB93</f>
        <v>7.5</v>
      </c>
      <c r="I455" s="133">
        <f>'16 anys'!AC93</f>
        <v>5.75</v>
      </c>
      <c r="J455" s="109">
        <f>'16 anys'!AI93</f>
        <v>6.458333333333333</v>
      </c>
    </row>
    <row r="456" spans="1:10" s="140" customFormat="1" x14ac:dyDescent="0.25">
      <c r="A456" s="305"/>
      <c r="B456" s="263"/>
      <c r="C456" s="257"/>
      <c r="D456" s="150">
        <f>'16 anys'!I95</f>
        <v>6.75</v>
      </c>
      <c r="E456" s="150">
        <f>'16 anys'!N95</f>
        <v>7</v>
      </c>
      <c r="F456" s="133">
        <f>'16 anys'!O95</f>
        <v>6.875</v>
      </c>
      <c r="G456" s="150">
        <f>'16 anys'!R95</f>
        <v>6</v>
      </c>
      <c r="H456" s="150">
        <f>'16 anys'!AB95</f>
        <v>8.5</v>
      </c>
      <c r="I456" s="133">
        <f>'16 anys'!AC95</f>
        <v>7.25</v>
      </c>
      <c r="J456" s="109">
        <f>'16 anys'!AI95</f>
        <v>7.708333333333333</v>
      </c>
    </row>
    <row r="457" spans="1:10" s="140" customFormat="1" x14ac:dyDescent="0.25">
      <c r="A457" s="305"/>
      <c r="B457" s="263"/>
      <c r="C457" s="257"/>
      <c r="D457" s="150">
        <f>'16 anys'!I96</f>
        <v>7.6</v>
      </c>
      <c r="E457" s="150">
        <f>'16 anys'!N96</f>
        <v>7</v>
      </c>
      <c r="F457" s="133">
        <f>'16 anys'!O96</f>
        <v>7.3</v>
      </c>
      <c r="G457" s="150">
        <f>'16 anys'!R96</f>
        <v>5</v>
      </c>
      <c r="H457" s="150">
        <f>'16 anys'!AB96</f>
        <v>9</v>
      </c>
      <c r="I457" s="133">
        <f>'16 anys'!AC96</f>
        <v>7</v>
      </c>
      <c r="J457" s="109">
        <f>'16 anys'!AI96</f>
        <v>7.1000000000000005</v>
      </c>
    </row>
    <row r="458" spans="1:10" s="140" customFormat="1" x14ac:dyDescent="0.25">
      <c r="A458" s="305"/>
      <c r="B458" s="263"/>
      <c r="C458" s="257"/>
      <c r="D458" s="150">
        <f>'16 anys'!I97</f>
        <v>6.5</v>
      </c>
      <c r="E458" s="150">
        <f>'16 anys'!N97</f>
        <v>6.5</v>
      </c>
      <c r="F458" s="133">
        <f>'16 anys'!O97</f>
        <v>6.5</v>
      </c>
      <c r="G458" s="150">
        <f>'16 anys'!R97</f>
        <v>8</v>
      </c>
      <c r="H458" s="150">
        <f>'16 anys'!AB97</f>
        <v>9</v>
      </c>
      <c r="I458" s="133">
        <f>'16 anys'!AC97</f>
        <v>8.5</v>
      </c>
      <c r="J458" s="109">
        <f>'16 anys'!AI97</f>
        <v>7.666666666666667</v>
      </c>
    </row>
    <row r="459" spans="1:10" s="140" customFormat="1" x14ac:dyDescent="0.25">
      <c r="A459" s="305"/>
      <c r="B459" s="263"/>
      <c r="C459" s="257"/>
      <c r="D459" s="150">
        <f>'16 anys'!I98</f>
        <v>7</v>
      </c>
      <c r="E459" s="150">
        <f>'16 anys'!N98</f>
        <v>8.5</v>
      </c>
      <c r="F459" s="133">
        <f>'16 anys'!O98</f>
        <v>7.75</v>
      </c>
      <c r="G459" s="150">
        <f>'16 anys'!R98</f>
        <v>8</v>
      </c>
      <c r="H459" s="150">
        <f>'16 anys'!AB98</f>
        <v>8.6666666666666661</v>
      </c>
      <c r="I459" s="133">
        <f>'16 anys'!AC98</f>
        <v>8.3333333333333321</v>
      </c>
      <c r="J459" s="109">
        <f>'16 anys'!AI98</f>
        <v>8.0277777777777768</v>
      </c>
    </row>
    <row r="460" spans="1:10" s="140" customFormat="1" x14ac:dyDescent="0.25">
      <c r="A460" s="305"/>
      <c r="B460" s="263"/>
      <c r="C460" s="257"/>
      <c r="D460" s="150">
        <f>'16 anys'!I101</f>
        <v>5</v>
      </c>
      <c r="E460" s="150">
        <f>'16 anys'!N101</f>
        <v>2</v>
      </c>
      <c r="F460" s="133">
        <f>'16 anys'!O101</f>
        <v>3.5</v>
      </c>
      <c r="G460" s="33"/>
      <c r="H460" s="150">
        <f>'16 anys'!AB101</f>
        <v>3</v>
      </c>
      <c r="I460" s="133">
        <f>'16 anys'!AC101</f>
        <v>3</v>
      </c>
      <c r="J460" s="109">
        <f>'16 anys'!AI101</f>
        <v>5.2142857142857144</v>
      </c>
    </row>
    <row r="461" spans="1:10" s="140" customFormat="1" x14ac:dyDescent="0.25">
      <c r="A461" s="305"/>
      <c r="B461" s="263"/>
      <c r="C461" s="257"/>
      <c r="D461" s="150">
        <f>'16 anys'!I104</f>
        <v>9</v>
      </c>
      <c r="E461" s="150">
        <f>'16 anys'!N104</f>
        <v>8</v>
      </c>
      <c r="F461" s="133">
        <f>'16 anys'!O104</f>
        <v>8.5</v>
      </c>
      <c r="G461" s="33"/>
      <c r="H461" s="150">
        <f>'16 anys'!AB104</f>
        <v>6</v>
      </c>
      <c r="I461" s="133">
        <f>'16 anys'!AC104</f>
        <v>6</v>
      </c>
      <c r="J461" s="109">
        <f>'16 anys'!AI104</f>
        <v>8.0714285714285712</v>
      </c>
    </row>
    <row r="462" spans="1:10" s="140" customFormat="1" x14ac:dyDescent="0.25">
      <c r="A462" s="305"/>
      <c r="B462" s="263"/>
      <c r="C462" s="257"/>
      <c r="D462" s="150">
        <f>'16 anys'!I105</f>
        <v>4.333333333333333</v>
      </c>
      <c r="E462" s="150">
        <f>'16 anys'!N105</f>
        <v>4</v>
      </c>
      <c r="F462" s="133">
        <f>'16 anys'!O105</f>
        <v>4.1666666666666661</v>
      </c>
      <c r="G462" s="33"/>
      <c r="H462" s="150">
        <f>'16 anys'!AB105</f>
        <v>3</v>
      </c>
      <c r="I462" s="133">
        <f>'16 anys'!AC105</f>
        <v>3</v>
      </c>
      <c r="J462" s="109">
        <f>'16 anys'!AI105</f>
        <v>5.3611111111111107</v>
      </c>
    </row>
    <row r="463" spans="1:10" s="140" customFormat="1" x14ac:dyDescent="0.25">
      <c r="A463" s="305"/>
      <c r="B463" s="263"/>
      <c r="C463" s="257"/>
      <c r="D463" s="150">
        <f>'16 anys'!I106</f>
        <v>4.25</v>
      </c>
      <c r="E463" s="150">
        <f>'16 anys'!N106</f>
        <v>6</v>
      </c>
      <c r="F463" s="133">
        <f>'16 anys'!O106</f>
        <v>5.125</v>
      </c>
      <c r="G463" s="33"/>
      <c r="H463" s="150">
        <f>'16 anys'!AB106</f>
        <v>3</v>
      </c>
      <c r="I463" s="133">
        <f>'16 anys'!AC106</f>
        <v>3</v>
      </c>
      <c r="J463" s="109">
        <f>'16 anys'!AI106</f>
        <v>5.354166666666667</v>
      </c>
    </row>
    <row r="464" spans="1:10" s="140" customFormat="1" x14ac:dyDescent="0.25">
      <c r="A464" s="305"/>
      <c r="B464" s="263"/>
      <c r="C464" s="257"/>
      <c r="D464" s="150">
        <f>'16 anys'!I108</f>
        <v>7.333333333333333</v>
      </c>
      <c r="E464" s="150">
        <f>'16 anys'!N108</f>
        <v>2</v>
      </c>
      <c r="F464" s="133">
        <f>'16 anys'!O108</f>
        <v>4.6666666666666661</v>
      </c>
      <c r="G464" s="33"/>
      <c r="H464" s="150">
        <f>'16 anys'!AB108</f>
        <v>5</v>
      </c>
      <c r="I464" s="133">
        <f>'16 anys'!AC108</f>
        <v>5</v>
      </c>
      <c r="J464" s="109">
        <f>'16 anys'!AI108</f>
        <v>6.3809523809523805</v>
      </c>
    </row>
    <row r="465" spans="1:10" s="140" customFormat="1" x14ac:dyDescent="0.25">
      <c r="A465" s="305"/>
      <c r="B465" s="263"/>
      <c r="C465" s="257"/>
      <c r="D465" s="150">
        <f>'16 anys'!I112</f>
        <v>7</v>
      </c>
      <c r="E465" s="150">
        <f>'16 anys'!N112</f>
        <v>7</v>
      </c>
      <c r="F465" s="133">
        <f>'16 anys'!O112</f>
        <v>7</v>
      </c>
      <c r="G465" s="33"/>
      <c r="H465" s="150">
        <f>'16 anys'!AB112</f>
        <v>6</v>
      </c>
      <c r="I465" s="133">
        <f>'16 anys'!AC112</f>
        <v>6</v>
      </c>
      <c r="J465" s="109">
        <f>'16 anys'!AI112</f>
        <v>7.333333333333333</v>
      </c>
    </row>
    <row r="466" spans="1:10" s="140" customFormat="1" x14ac:dyDescent="0.25">
      <c r="A466" s="305"/>
      <c r="B466" s="263"/>
      <c r="C466" s="258"/>
      <c r="D466" s="148">
        <f>'16 anys'!I113</f>
        <v>7.333333333333333</v>
      </c>
      <c r="E466" s="148">
        <f>'16 anys'!N113</f>
        <v>7</v>
      </c>
      <c r="F466" s="134">
        <f>'16 anys'!O113</f>
        <v>7.1666666666666661</v>
      </c>
      <c r="G466" s="255"/>
      <c r="H466" s="148">
        <f>'16 anys'!AB113</f>
        <v>5</v>
      </c>
      <c r="I466" s="134">
        <f>'16 anys'!AC113</f>
        <v>5</v>
      </c>
      <c r="J466" s="111">
        <f>'16 anys'!AI113</f>
        <v>6.6944444444444438</v>
      </c>
    </row>
    <row r="467" spans="1:10" s="140" customFormat="1" x14ac:dyDescent="0.25">
      <c r="A467" s="305"/>
      <c r="B467" s="263"/>
      <c r="C467" s="259" t="s">
        <v>87</v>
      </c>
      <c r="D467" s="150">
        <f>'16 anys'!I3</f>
        <v>7.666666666666667</v>
      </c>
      <c r="E467" s="150">
        <f>'16 anys'!N3</f>
        <v>5</v>
      </c>
      <c r="F467" s="133">
        <f>'16 anys'!O3</f>
        <v>6.3333333333333339</v>
      </c>
      <c r="G467" s="150">
        <f>'16 anys'!R3</f>
        <v>5</v>
      </c>
      <c r="H467" s="150">
        <f>'16 anys'!AB3</f>
        <v>6.25</v>
      </c>
      <c r="I467" s="133">
        <f>'16 anys'!AC3</f>
        <v>5.625</v>
      </c>
      <c r="J467" s="109">
        <f>'16 anys'!AI3</f>
        <v>6.6527777777777786</v>
      </c>
    </row>
    <row r="468" spans="1:10" s="140" customFormat="1" x14ac:dyDescent="0.25">
      <c r="A468" s="305"/>
      <c r="B468" s="263"/>
      <c r="C468" s="260"/>
      <c r="D468" s="150">
        <f>'16 anys'!I7</f>
        <v>1.3333333333333333</v>
      </c>
      <c r="E468" s="150">
        <f>'16 anys'!N7</f>
        <v>1</v>
      </c>
      <c r="F468" s="133">
        <f>'16 anys'!O7</f>
        <v>1.1666666666666665</v>
      </c>
      <c r="G468" s="150">
        <f>'16 anys'!R7</f>
        <v>1</v>
      </c>
      <c r="H468" s="150">
        <f>'16 anys'!AB7</f>
        <v>2</v>
      </c>
      <c r="I468" s="133">
        <f>'16 anys'!AC7</f>
        <v>1.5</v>
      </c>
      <c r="J468" s="109">
        <f>'16 anys'!AI7</f>
        <v>1.5555555555555554</v>
      </c>
    </row>
    <row r="469" spans="1:10" s="140" customFormat="1" x14ac:dyDescent="0.25">
      <c r="A469" s="305"/>
      <c r="B469" s="263"/>
      <c r="C469" s="260"/>
      <c r="D469" s="150">
        <f>'16 anys'!I8</f>
        <v>6.333333333333333</v>
      </c>
      <c r="E469" s="150">
        <f>'16 anys'!N8</f>
        <v>6</v>
      </c>
      <c r="F469" s="133">
        <f>'16 anys'!O8</f>
        <v>6.1666666666666661</v>
      </c>
      <c r="G469" s="150">
        <f>'16 anys'!R8</f>
        <v>5</v>
      </c>
      <c r="H469" s="150">
        <f>'16 anys'!AB8</f>
        <v>6</v>
      </c>
      <c r="I469" s="133">
        <f>'16 anys'!AC8</f>
        <v>5.5</v>
      </c>
      <c r="J469" s="109">
        <f>'16 anys'!AI8</f>
        <v>6.5555555555555545</v>
      </c>
    </row>
    <row r="470" spans="1:10" s="140" customFormat="1" x14ac:dyDescent="0.25">
      <c r="A470" s="305"/>
      <c r="B470" s="263"/>
      <c r="C470" s="260"/>
      <c r="D470" s="150">
        <f>'16 anys'!I14</f>
        <v>5</v>
      </c>
      <c r="E470" s="150">
        <f>'16 anys'!N14</f>
        <v>5</v>
      </c>
      <c r="F470" s="133">
        <f>'16 anys'!O14</f>
        <v>5</v>
      </c>
      <c r="G470" s="150">
        <f>'16 anys'!R14</f>
        <v>5</v>
      </c>
      <c r="H470" s="150">
        <f>'16 anys'!AB14</f>
        <v>5.5</v>
      </c>
      <c r="I470" s="133">
        <f>'16 anys'!AC14</f>
        <v>5.25</v>
      </c>
      <c r="J470" s="109">
        <f>'16 anys'!AI14</f>
        <v>6.416666666666667</v>
      </c>
    </row>
    <row r="471" spans="1:10" s="140" customFormat="1" x14ac:dyDescent="0.25">
      <c r="A471" s="305"/>
      <c r="B471" s="263"/>
      <c r="C471" s="260"/>
      <c r="D471" s="150">
        <f>'16 anys'!I15</f>
        <v>7.333333333333333</v>
      </c>
      <c r="E471" s="150">
        <f>'16 anys'!N15</f>
        <v>8</v>
      </c>
      <c r="F471" s="133">
        <f>'16 anys'!O15</f>
        <v>7.6666666666666661</v>
      </c>
      <c r="G471" s="150">
        <f>'16 anys'!R15</f>
        <v>5</v>
      </c>
      <c r="H471" s="150">
        <f>'16 anys'!AB15</f>
        <v>7.5</v>
      </c>
      <c r="I471" s="133">
        <f>'16 anys'!AC15</f>
        <v>6.25</v>
      </c>
      <c r="J471" s="109">
        <f>'16 anys'!AI15</f>
        <v>7.6388888888888884</v>
      </c>
    </row>
    <row r="472" spans="1:10" s="140" customFormat="1" x14ac:dyDescent="0.25">
      <c r="A472" s="305"/>
      <c r="B472" s="263"/>
      <c r="C472" s="260"/>
      <c r="D472" s="150">
        <f>'16 anys'!I16</f>
        <v>8</v>
      </c>
      <c r="E472" s="150">
        <f>'16 anys'!N16</f>
        <v>6</v>
      </c>
      <c r="F472" s="133">
        <f>'16 anys'!O16</f>
        <v>7</v>
      </c>
      <c r="G472" s="150">
        <f>'16 anys'!R16</f>
        <v>5</v>
      </c>
      <c r="H472" s="150">
        <f>'16 anys'!AB16</f>
        <v>7</v>
      </c>
      <c r="I472" s="133">
        <f>'16 anys'!AC16</f>
        <v>6</v>
      </c>
      <c r="J472" s="109">
        <f>'16 anys'!AI16</f>
        <v>7.333333333333333</v>
      </c>
    </row>
    <row r="473" spans="1:10" s="140" customFormat="1" x14ac:dyDescent="0.25">
      <c r="A473" s="305"/>
      <c r="B473" s="263"/>
      <c r="C473" s="260"/>
      <c r="D473" s="150">
        <f>'16 anys'!I22</f>
        <v>7</v>
      </c>
      <c r="E473" s="150">
        <f>'16 anys'!N22</f>
        <v>5</v>
      </c>
      <c r="F473" s="133">
        <f>'16 anys'!O22</f>
        <v>6</v>
      </c>
      <c r="G473" s="150">
        <f>'16 anys'!R22</f>
        <v>5</v>
      </c>
      <c r="H473" s="150">
        <f>'16 anys'!AB22</f>
        <v>6.25</v>
      </c>
      <c r="I473" s="133">
        <f>'16 anys'!AC22</f>
        <v>5.625</v>
      </c>
      <c r="J473" s="109">
        <f>'16 anys'!AI22</f>
        <v>6.875</v>
      </c>
    </row>
    <row r="474" spans="1:10" s="140" customFormat="1" x14ac:dyDescent="0.25">
      <c r="A474" s="305"/>
      <c r="B474" s="263"/>
      <c r="C474" s="260"/>
      <c r="D474" s="150">
        <f>'16 anys'!I23</f>
        <v>7.333333333333333</v>
      </c>
      <c r="E474" s="150">
        <f>'16 anys'!N23</f>
        <v>9</v>
      </c>
      <c r="F474" s="133">
        <f>'16 anys'!O23</f>
        <v>8.1666666666666661</v>
      </c>
      <c r="G474" s="150">
        <f>'16 anys'!R23</f>
        <v>7</v>
      </c>
      <c r="H474" s="150">
        <f>'16 anys'!AB23</f>
        <v>7.5</v>
      </c>
      <c r="I474" s="133">
        <f>'16 anys'!AC23</f>
        <v>7.25</v>
      </c>
      <c r="J474" s="109">
        <f>'16 anys'!AI23</f>
        <v>7.8055555555555545</v>
      </c>
    </row>
    <row r="475" spans="1:10" s="140" customFormat="1" x14ac:dyDescent="0.25">
      <c r="A475" s="305"/>
      <c r="B475" s="263"/>
      <c r="C475" s="260"/>
      <c r="D475" s="150">
        <f>'16 anys'!I24</f>
        <v>6.666666666666667</v>
      </c>
      <c r="E475" s="150">
        <f>'16 anys'!N24</f>
        <v>6</v>
      </c>
      <c r="F475" s="133">
        <f>'16 anys'!O24</f>
        <v>6.3333333333333339</v>
      </c>
      <c r="G475" s="150">
        <f>'16 anys'!R24</f>
        <v>6</v>
      </c>
      <c r="H475" s="150">
        <f>'16 anys'!AB24</f>
        <v>7.5</v>
      </c>
      <c r="I475" s="133">
        <f>'16 anys'!AC24</f>
        <v>6.75</v>
      </c>
      <c r="J475" s="109">
        <f>'16 anys'!AI24</f>
        <v>7.3611111111111116</v>
      </c>
    </row>
    <row r="476" spans="1:10" s="140" customFormat="1" x14ac:dyDescent="0.25">
      <c r="A476" s="305"/>
      <c r="B476" s="263"/>
      <c r="C476" s="260"/>
      <c r="D476" s="141">
        <f>'16 anys'!I25</f>
        <v>9</v>
      </c>
      <c r="E476" s="141">
        <f>'16 anys'!N25</f>
        <v>7</v>
      </c>
      <c r="F476" s="142">
        <f>'16 anys'!O25</f>
        <v>8</v>
      </c>
      <c r="G476" s="141">
        <f>'16 anys'!R25</f>
        <v>8</v>
      </c>
      <c r="H476" s="141">
        <f>'16 anys'!AB25</f>
        <v>8.75</v>
      </c>
      <c r="I476" s="142">
        <f>'16 anys'!AC25</f>
        <v>8.375</v>
      </c>
      <c r="J476" s="109">
        <f>'16 anys'!AI25</f>
        <v>8.4583333333333339</v>
      </c>
    </row>
    <row r="477" spans="1:10" s="140" customFormat="1" x14ac:dyDescent="0.25">
      <c r="A477" s="305"/>
      <c r="B477" s="263"/>
      <c r="C477" s="260"/>
      <c r="D477" s="150">
        <f>'16 anys'!I27</f>
        <v>4.333333333333333</v>
      </c>
      <c r="E477" s="150">
        <f>'16 anys'!N27</f>
        <v>7</v>
      </c>
      <c r="F477" s="133">
        <f>'16 anys'!O27</f>
        <v>5.6666666666666661</v>
      </c>
      <c r="G477" s="150">
        <f>'16 anys'!R27</f>
        <v>5</v>
      </c>
      <c r="H477" s="150">
        <f>'16 anys'!AB27</f>
        <v>6.25</v>
      </c>
      <c r="I477" s="133">
        <f>'16 anys'!AC27</f>
        <v>5.625</v>
      </c>
      <c r="J477" s="109">
        <f>'16 anys'!AI27</f>
        <v>6.4305555555555545</v>
      </c>
    </row>
    <row r="478" spans="1:10" s="140" customFormat="1" x14ac:dyDescent="0.25">
      <c r="A478" s="305"/>
      <c r="B478" s="263"/>
      <c r="C478" s="260"/>
      <c r="D478" s="150">
        <f>'16 anys'!I28</f>
        <v>4</v>
      </c>
      <c r="E478" s="150">
        <f>'16 anys'!N28</f>
        <v>1</v>
      </c>
      <c r="F478" s="133">
        <f>'16 anys'!O28</f>
        <v>2.5</v>
      </c>
      <c r="G478" s="150">
        <f>'16 anys'!R28</f>
        <v>4</v>
      </c>
      <c r="H478" s="150">
        <f>'16 anys'!AB28</f>
        <v>2.5</v>
      </c>
      <c r="I478" s="133">
        <f>'16 anys'!AC28</f>
        <v>3.25</v>
      </c>
      <c r="J478" s="109">
        <f>'16 anys'!AI28</f>
        <v>4.25</v>
      </c>
    </row>
    <row r="479" spans="1:10" s="140" customFormat="1" x14ac:dyDescent="0.25">
      <c r="A479" s="305"/>
      <c r="B479" s="263"/>
      <c r="C479" s="260"/>
      <c r="D479" s="150">
        <f>'16 anys'!I30</f>
        <v>8.6666666666666661</v>
      </c>
      <c r="E479" s="150">
        <f>'16 anys'!N30</f>
        <v>8</v>
      </c>
      <c r="F479" s="133">
        <f>'16 anys'!O30</f>
        <v>8.3333333333333321</v>
      </c>
      <c r="G479" s="150">
        <f>'16 anys'!R30</f>
        <v>6</v>
      </c>
      <c r="H479" s="150">
        <f>'16 anys'!AB30</f>
        <v>8.5</v>
      </c>
      <c r="I479" s="133">
        <f>'16 anys'!AC30</f>
        <v>7.25</v>
      </c>
      <c r="J479" s="109">
        <f>'16 anys'!AI30</f>
        <v>7.8611111111111107</v>
      </c>
    </row>
    <row r="480" spans="1:10" s="140" customFormat="1" x14ac:dyDescent="0.25">
      <c r="A480" s="305"/>
      <c r="B480" s="263"/>
      <c r="C480" s="260"/>
      <c r="D480" s="150">
        <f>'16 anys'!I32</f>
        <v>7.666666666666667</v>
      </c>
      <c r="E480" s="150">
        <f>'16 anys'!N32</f>
        <v>6</v>
      </c>
      <c r="F480" s="133">
        <f>'16 anys'!O32</f>
        <v>6.8333333333333339</v>
      </c>
      <c r="G480" s="150">
        <f>'16 anys'!R32</f>
        <v>10</v>
      </c>
      <c r="H480" s="150">
        <f>'16 anys'!AB32</f>
        <v>8.5</v>
      </c>
      <c r="I480" s="133">
        <f>'16 anys'!AC32</f>
        <v>9.25</v>
      </c>
      <c r="J480" s="109">
        <f>'16 anys'!AI32</f>
        <v>8.0277777777777786</v>
      </c>
    </row>
    <row r="481" spans="1:10" s="140" customFormat="1" x14ac:dyDescent="0.25">
      <c r="A481" s="305"/>
      <c r="B481" s="263"/>
      <c r="C481" s="260"/>
      <c r="D481" s="150">
        <f>'16 anys'!I33</f>
        <v>8.3333333333333339</v>
      </c>
      <c r="E481" s="150">
        <f>'16 anys'!N33</f>
        <v>8</v>
      </c>
      <c r="F481" s="133">
        <f>'16 anys'!O33</f>
        <v>8.1666666666666679</v>
      </c>
      <c r="G481" s="150">
        <f>'16 anys'!R33</f>
        <v>6</v>
      </c>
      <c r="H481" s="150">
        <f>'16 anys'!AB33</f>
        <v>8.25</v>
      </c>
      <c r="I481" s="133">
        <f>'16 anys'!AC33</f>
        <v>7.125</v>
      </c>
      <c r="J481" s="109">
        <f>'16 anys'!AI33</f>
        <v>8.0972222222222232</v>
      </c>
    </row>
    <row r="482" spans="1:10" s="140" customFormat="1" x14ac:dyDescent="0.25">
      <c r="A482" s="305"/>
      <c r="B482" s="263"/>
      <c r="C482" s="260"/>
      <c r="D482" s="150">
        <f>'16 anys'!I34</f>
        <v>5.666666666666667</v>
      </c>
      <c r="E482" s="150">
        <f>'16 anys'!N34</f>
        <v>5</v>
      </c>
      <c r="F482" s="133">
        <f>'16 anys'!O34</f>
        <v>5.3333333333333339</v>
      </c>
      <c r="G482" s="150">
        <f>'16 anys'!R34</f>
        <v>7</v>
      </c>
      <c r="H482" s="150">
        <f>'16 anys'!AB34</f>
        <v>8.5</v>
      </c>
      <c r="I482" s="133">
        <f>'16 anys'!AC34</f>
        <v>7.75</v>
      </c>
      <c r="J482" s="109">
        <f>'16 anys'!AI34</f>
        <v>7.3611111111111116</v>
      </c>
    </row>
    <row r="483" spans="1:10" s="140" customFormat="1" x14ac:dyDescent="0.25">
      <c r="A483" s="305"/>
      <c r="B483" s="263"/>
      <c r="C483" s="260"/>
      <c r="D483" s="150">
        <f>'16 anys'!I35</f>
        <v>8</v>
      </c>
      <c r="E483" s="150">
        <f>'16 anys'!N35</f>
        <v>9</v>
      </c>
      <c r="F483" s="133">
        <f>'16 anys'!O35</f>
        <v>8.5</v>
      </c>
      <c r="G483" s="150">
        <f>'16 anys'!R35</f>
        <v>8</v>
      </c>
      <c r="H483" s="150">
        <f>'16 anys'!AB35</f>
        <v>8.3333333333333339</v>
      </c>
      <c r="I483" s="133">
        <f>'16 anys'!AC35</f>
        <v>8.1666666666666679</v>
      </c>
      <c r="J483" s="109">
        <f>'16 anys'!AI35</f>
        <v>8.4166666666666679</v>
      </c>
    </row>
    <row r="484" spans="1:10" s="140" customFormat="1" x14ac:dyDescent="0.25">
      <c r="A484" s="305"/>
      <c r="B484" s="263"/>
      <c r="C484" s="260"/>
      <c r="D484" s="150">
        <f>'16 anys'!I37</f>
        <v>5</v>
      </c>
      <c r="E484" s="150">
        <f>'16 anys'!N37</f>
        <v>5</v>
      </c>
      <c r="F484" s="133">
        <f>'16 anys'!O37</f>
        <v>5</v>
      </c>
      <c r="G484" s="150">
        <f>'16 anys'!R37</f>
        <v>5</v>
      </c>
      <c r="H484" s="150">
        <f>'16 anys'!AB37</f>
        <v>5.25</v>
      </c>
      <c r="I484" s="133">
        <f>'16 anys'!AC37</f>
        <v>5.125</v>
      </c>
      <c r="J484" s="109">
        <f>'16 anys'!AI37</f>
        <v>6.041666666666667</v>
      </c>
    </row>
    <row r="485" spans="1:10" s="140" customFormat="1" x14ac:dyDescent="0.25">
      <c r="A485" s="305"/>
      <c r="B485" s="263"/>
      <c r="C485" s="260"/>
      <c r="D485" s="150">
        <f>'16 anys'!I39</f>
        <v>5.333333333333333</v>
      </c>
      <c r="E485" s="150">
        <f>'16 anys'!N39</f>
        <v>6</v>
      </c>
      <c r="F485" s="133">
        <f>'16 anys'!O39</f>
        <v>5.6666666666666661</v>
      </c>
      <c r="G485" s="150">
        <f>'16 anys'!R39</f>
        <v>4</v>
      </c>
      <c r="H485" s="150">
        <f>'16 anys'!AB39</f>
        <v>6</v>
      </c>
      <c r="I485" s="133">
        <f>'16 anys'!AC39</f>
        <v>5</v>
      </c>
      <c r="J485" s="109">
        <f>'16 anys'!AI39</f>
        <v>6.2222222222222214</v>
      </c>
    </row>
    <row r="486" spans="1:10" s="140" customFormat="1" x14ac:dyDescent="0.25">
      <c r="A486" s="305"/>
      <c r="B486" s="263"/>
      <c r="C486" s="260"/>
      <c r="D486" s="150">
        <f>'16 anys'!I41</f>
        <v>5.333333333333333</v>
      </c>
      <c r="E486" s="150">
        <f>'16 anys'!N41</f>
        <v>5</v>
      </c>
      <c r="F486" s="133">
        <f>'16 anys'!O41</f>
        <v>5.1666666666666661</v>
      </c>
      <c r="G486" s="150">
        <f>'16 anys'!R41</f>
        <v>5</v>
      </c>
      <c r="H486" s="150">
        <f>'16 anys'!AB41</f>
        <v>6</v>
      </c>
      <c r="I486" s="133">
        <f>'16 anys'!AC41</f>
        <v>5.5</v>
      </c>
      <c r="J486" s="109">
        <f>'16 anys'!AI41</f>
        <v>6.2222222222222214</v>
      </c>
    </row>
    <row r="487" spans="1:10" s="140" customFormat="1" x14ac:dyDescent="0.25">
      <c r="A487" s="305"/>
      <c r="B487" s="263"/>
      <c r="C487" s="260"/>
      <c r="D487" s="150">
        <f>'16 anys'!I42</f>
        <v>7.333333333333333</v>
      </c>
      <c r="E487" s="150">
        <f>'16 anys'!N42</f>
        <v>7</v>
      </c>
      <c r="F487" s="133">
        <f>'16 anys'!O42</f>
        <v>7.1666666666666661</v>
      </c>
      <c r="G487" s="150">
        <f>'16 anys'!R42</f>
        <v>8</v>
      </c>
      <c r="H487" s="150">
        <f>'16 anys'!AB42</f>
        <v>8.75</v>
      </c>
      <c r="I487" s="133">
        <f>'16 anys'!AC42</f>
        <v>8.375</v>
      </c>
      <c r="J487" s="109">
        <f>'16 anys'!AI42</f>
        <v>8.1805555555555554</v>
      </c>
    </row>
    <row r="488" spans="1:10" s="140" customFormat="1" x14ac:dyDescent="0.25">
      <c r="A488" s="305"/>
      <c r="B488" s="263"/>
      <c r="C488" s="260"/>
      <c r="D488" s="150">
        <f>'16 anys'!I46</f>
        <v>6.333333333333333</v>
      </c>
      <c r="E488" s="150">
        <f>'16 anys'!N46</f>
        <v>6</v>
      </c>
      <c r="F488" s="133">
        <f>'16 anys'!O46</f>
        <v>6.1666666666666661</v>
      </c>
      <c r="G488" s="150">
        <f>'16 anys'!R46</f>
        <v>9</v>
      </c>
      <c r="H488" s="150">
        <f>'16 anys'!AB46</f>
        <v>8.25</v>
      </c>
      <c r="I488" s="133">
        <f>'16 anys'!AC46</f>
        <v>8.625</v>
      </c>
      <c r="J488" s="109">
        <f>'16 anys'!AI46</f>
        <v>7.5972222222222214</v>
      </c>
    </row>
    <row r="489" spans="1:10" s="140" customFormat="1" x14ac:dyDescent="0.25">
      <c r="A489" s="305"/>
      <c r="B489" s="263"/>
      <c r="C489" s="260"/>
      <c r="D489" s="150">
        <f>'16 anys'!I49</f>
        <v>8.6666666666666661</v>
      </c>
      <c r="E489" s="150">
        <f>'16 anys'!N49</f>
        <v>8</v>
      </c>
      <c r="F489" s="133">
        <f>'16 anys'!O49</f>
        <v>8.3333333333333321</v>
      </c>
      <c r="G489" s="150">
        <f>'16 anys'!R49</f>
        <v>6</v>
      </c>
      <c r="H489" s="150">
        <f>'16 anys'!AB49</f>
        <v>8</v>
      </c>
      <c r="I489" s="133">
        <f>'16 anys'!AC49</f>
        <v>7</v>
      </c>
      <c r="J489" s="109">
        <f>'16 anys'!AI49</f>
        <v>7.7777777777777777</v>
      </c>
    </row>
    <row r="490" spans="1:10" s="140" customFormat="1" x14ac:dyDescent="0.25">
      <c r="A490" s="305"/>
      <c r="B490" s="263"/>
      <c r="C490" s="260"/>
      <c r="D490" s="150">
        <f>'16 anys'!I51</f>
        <v>4</v>
      </c>
      <c r="E490" s="150">
        <f>'16 anys'!N51</f>
        <v>3</v>
      </c>
      <c r="F490" s="133">
        <f>'16 anys'!O51</f>
        <v>3.5</v>
      </c>
      <c r="G490" s="150">
        <f>'16 anys'!R51</f>
        <v>4</v>
      </c>
      <c r="H490" s="150">
        <f>'16 anys'!AB51</f>
        <v>3.5</v>
      </c>
      <c r="I490" s="133">
        <f>'16 anys'!AC51</f>
        <v>3.75</v>
      </c>
      <c r="J490" s="109">
        <f>'16 anys'!AI51</f>
        <v>5.083333333333333</v>
      </c>
    </row>
    <row r="491" spans="1:10" s="140" customFormat="1" x14ac:dyDescent="0.25">
      <c r="A491" s="305"/>
      <c r="B491" s="263"/>
      <c r="C491" s="260"/>
      <c r="D491" s="150">
        <f>'16 anys'!I52</f>
        <v>6</v>
      </c>
      <c r="E491" s="150">
        <f>'16 anys'!N52</f>
        <v>7</v>
      </c>
      <c r="F491" s="133">
        <f>'16 anys'!O52</f>
        <v>6.5</v>
      </c>
      <c r="G491" s="150">
        <f>'16 anys'!R52</f>
        <v>5</v>
      </c>
      <c r="H491" s="150">
        <f>'16 anys'!AB52</f>
        <v>5.5</v>
      </c>
      <c r="I491" s="133">
        <f>'16 anys'!AC52</f>
        <v>5.25</v>
      </c>
      <c r="J491" s="109">
        <f>'16 anys'!AI52</f>
        <v>6.916666666666667</v>
      </c>
    </row>
    <row r="492" spans="1:10" s="140" customFormat="1" x14ac:dyDescent="0.25">
      <c r="A492" s="305"/>
      <c r="B492" s="263"/>
      <c r="C492" s="260"/>
      <c r="D492" s="150">
        <f>'16 anys'!I54</f>
        <v>6.666666666666667</v>
      </c>
      <c r="E492" s="150">
        <f>'16 anys'!N54</f>
        <v>7</v>
      </c>
      <c r="F492" s="133">
        <f>'16 anys'!O54</f>
        <v>6.8333333333333339</v>
      </c>
      <c r="G492" s="150">
        <f>'16 anys'!R54</f>
        <v>6</v>
      </c>
      <c r="H492" s="150">
        <f>'16 anys'!AB54</f>
        <v>6</v>
      </c>
      <c r="I492" s="133">
        <f>'16 anys'!AC54</f>
        <v>6</v>
      </c>
      <c r="J492" s="109">
        <f>'16 anys'!AI54</f>
        <v>7.2777777777777786</v>
      </c>
    </row>
    <row r="493" spans="1:10" s="140" customFormat="1" x14ac:dyDescent="0.25">
      <c r="A493" s="305"/>
      <c r="B493" s="263"/>
      <c r="C493" s="260"/>
      <c r="D493" s="150">
        <f>'16 anys'!I55</f>
        <v>5</v>
      </c>
      <c r="E493" s="150">
        <f>'16 anys'!N55</f>
        <v>6</v>
      </c>
      <c r="F493" s="133">
        <f>'16 anys'!O55</f>
        <v>5.5</v>
      </c>
      <c r="G493" s="150">
        <f>'16 anys'!R55</f>
        <v>5</v>
      </c>
      <c r="H493" s="150">
        <f>'16 anys'!AB55</f>
        <v>6.25</v>
      </c>
      <c r="I493" s="133">
        <f>'16 anys'!AC55</f>
        <v>5.625</v>
      </c>
      <c r="J493" s="109">
        <f>'16 anys'!AI55</f>
        <v>6.375</v>
      </c>
    </row>
    <row r="494" spans="1:10" s="140" customFormat="1" x14ac:dyDescent="0.25">
      <c r="A494" s="305"/>
      <c r="B494" s="263"/>
      <c r="C494" s="260"/>
      <c r="D494" s="150">
        <f>'16 anys'!I56</f>
        <v>7.333333333333333</v>
      </c>
      <c r="E494" s="150">
        <f>'16 anys'!N56</f>
        <v>7</v>
      </c>
      <c r="F494" s="133">
        <f>'16 anys'!O56</f>
        <v>7.1666666666666661</v>
      </c>
      <c r="G494" s="150">
        <f>'16 anys'!R56</f>
        <v>5</v>
      </c>
      <c r="H494" s="150">
        <f>'16 anys'!AB56</f>
        <v>7.333333333333333</v>
      </c>
      <c r="I494" s="133">
        <f>'16 anys'!AC56</f>
        <v>6.1666666666666661</v>
      </c>
      <c r="J494" s="109">
        <f>'16 anys'!AI56</f>
        <v>7.583333333333333</v>
      </c>
    </row>
    <row r="495" spans="1:10" s="140" customFormat="1" x14ac:dyDescent="0.25">
      <c r="A495" s="305"/>
      <c r="B495" s="263"/>
      <c r="C495" s="260"/>
      <c r="D495" s="150">
        <f>'16 anys'!I62</f>
        <v>7</v>
      </c>
      <c r="E495" s="150">
        <f>'16 anys'!N62</f>
        <v>6</v>
      </c>
      <c r="F495" s="133">
        <f>'16 anys'!O62</f>
        <v>6.5</v>
      </c>
      <c r="G495" s="150">
        <f>'16 anys'!R62</f>
        <v>5</v>
      </c>
      <c r="H495" s="150">
        <f>'16 anys'!AB62</f>
        <v>6.75</v>
      </c>
      <c r="I495" s="133">
        <f>'16 anys'!AC62</f>
        <v>5.875</v>
      </c>
      <c r="J495" s="109">
        <f>'16 anys'!AI62</f>
        <v>6.791666666666667</v>
      </c>
    </row>
    <row r="496" spans="1:10" s="140" customFormat="1" x14ac:dyDescent="0.25">
      <c r="A496" s="305"/>
      <c r="B496" s="263"/>
      <c r="C496" s="260"/>
      <c r="D496" s="150">
        <f>'16 anys'!I64</f>
        <v>5</v>
      </c>
      <c r="E496" s="150">
        <f>'16 anys'!N64</f>
        <v>5</v>
      </c>
      <c r="F496" s="133">
        <f>'16 anys'!O64</f>
        <v>5</v>
      </c>
      <c r="G496" s="150">
        <f>'16 anys'!R64</f>
        <v>2</v>
      </c>
      <c r="H496" s="150">
        <f>'16 anys'!AB64</f>
        <v>3.75</v>
      </c>
      <c r="I496" s="133">
        <f>'16 anys'!AC64</f>
        <v>2.875</v>
      </c>
      <c r="J496" s="109">
        <f>'16 anys'!AI64</f>
        <v>4.625</v>
      </c>
    </row>
    <row r="497" spans="1:10" s="140" customFormat="1" x14ac:dyDescent="0.25">
      <c r="A497" s="305"/>
      <c r="B497" s="263"/>
      <c r="C497" s="260"/>
      <c r="D497" s="150">
        <f>'16 anys'!I66</f>
        <v>3.6666666666666665</v>
      </c>
      <c r="E497" s="150">
        <f>'16 anys'!N66</f>
        <v>4.5</v>
      </c>
      <c r="F497" s="133">
        <f>'16 anys'!O66</f>
        <v>4.083333333333333</v>
      </c>
      <c r="G497" s="150">
        <f>'16 anys'!R66</f>
        <v>5</v>
      </c>
      <c r="H497" s="150">
        <f>'16 anys'!AB66</f>
        <v>3.6666666666666665</v>
      </c>
      <c r="I497" s="133">
        <f>'16 anys'!AC66</f>
        <v>4.333333333333333</v>
      </c>
      <c r="J497" s="109">
        <f>'16 anys'!AI66</f>
        <v>4.8055555555555554</v>
      </c>
    </row>
    <row r="498" spans="1:10" s="140" customFormat="1" x14ac:dyDescent="0.25">
      <c r="A498" s="305"/>
      <c r="B498" s="263"/>
      <c r="C498" s="260"/>
      <c r="D498" s="150">
        <f>'16 anys'!I73</f>
        <v>7</v>
      </c>
      <c r="E498" s="150">
        <f>'16 anys'!N73</f>
        <v>8</v>
      </c>
      <c r="F498" s="133">
        <f>'16 anys'!O73</f>
        <v>7.5</v>
      </c>
      <c r="G498" s="150">
        <f>'16 anys'!R73</f>
        <v>8</v>
      </c>
      <c r="H498" s="150">
        <f>'16 anys'!AB73</f>
        <v>8.6666666666666661</v>
      </c>
      <c r="I498" s="133">
        <f>'16 anys'!AC73</f>
        <v>8.3333333333333321</v>
      </c>
      <c r="J498" s="109">
        <f>'16 anys'!AI73</f>
        <v>8.2777777777777768</v>
      </c>
    </row>
    <row r="499" spans="1:10" s="140" customFormat="1" x14ac:dyDescent="0.25">
      <c r="A499" s="305"/>
      <c r="B499" s="263"/>
      <c r="C499" s="260"/>
      <c r="D499" s="150">
        <f>'16 anys'!I79</f>
        <v>4</v>
      </c>
      <c r="E499" s="150">
        <f>'16 anys'!N79</f>
        <v>4</v>
      </c>
      <c r="F499" s="133">
        <f>'16 anys'!O79</f>
        <v>4</v>
      </c>
      <c r="G499" s="150">
        <f>'16 anys'!R79</f>
        <v>5</v>
      </c>
      <c r="H499" s="150">
        <f>'16 anys'!AB79</f>
        <v>6.666666666666667</v>
      </c>
      <c r="I499" s="133">
        <f>'16 anys'!AC79</f>
        <v>5.8333333333333339</v>
      </c>
      <c r="J499" s="109">
        <f>'16 anys'!AI79</f>
        <v>6.2777777777777786</v>
      </c>
    </row>
    <row r="500" spans="1:10" s="140" customFormat="1" x14ac:dyDescent="0.25">
      <c r="A500" s="305"/>
      <c r="B500" s="263"/>
      <c r="C500" s="260"/>
      <c r="D500" s="150">
        <f>'16 anys'!I80</f>
        <v>8.6</v>
      </c>
      <c r="E500" s="150">
        <f>'16 anys'!N80</f>
        <v>8</v>
      </c>
      <c r="F500" s="133">
        <f>'16 anys'!O80</f>
        <v>8.3000000000000007</v>
      </c>
      <c r="G500" s="150">
        <f>'16 anys'!R80</f>
        <v>7</v>
      </c>
      <c r="H500" s="150">
        <f>'16 anys'!AB80</f>
        <v>8</v>
      </c>
      <c r="I500" s="133">
        <f>'16 anys'!AC80</f>
        <v>7.5</v>
      </c>
      <c r="J500" s="109">
        <f>'16 anys'!AI80</f>
        <v>7.9333333333333336</v>
      </c>
    </row>
    <row r="501" spans="1:10" s="140" customFormat="1" x14ac:dyDescent="0.25">
      <c r="A501" s="305"/>
      <c r="B501" s="263"/>
      <c r="C501" s="260"/>
      <c r="D501" s="150">
        <f>'16 anys'!I87</f>
        <v>5</v>
      </c>
      <c r="E501" s="150">
        <f>'16 anys'!N87</f>
        <v>5</v>
      </c>
      <c r="F501" s="133">
        <f>'16 anys'!O87</f>
        <v>5</v>
      </c>
      <c r="G501" s="150">
        <f>'16 anys'!R87</f>
        <v>5</v>
      </c>
      <c r="H501" s="150">
        <f>'16 anys'!AB87</f>
        <v>7</v>
      </c>
      <c r="I501" s="133">
        <f>'16 anys'!AC87</f>
        <v>6</v>
      </c>
      <c r="J501" s="109">
        <f>'16 anys'!AI87</f>
        <v>6.666666666666667</v>
      </c>
    </row>
    <row r="502" spans="1:10" s="140" customFormat="1" x14ac:dyDescent="0.25">
      <c r="A502" s="305"/>
      <c r="B502" s="263"/>
      <c r="C502" s="260"/>
      <c r="D502" s="150">
        <f>'16 anys'!I88</f>
        <v>8.25</v>
      </c>
      <c r="E502" s="150">
        <f>'16 anys'!N88</f>
        <v>7</v>
      </c>
      <c r="F502" s="133">
        <f>'16 anys'!O88</f>
        <v>7.625</v>
      </c>
      <c r="G502" s="150">
        <f>'16 anys'!R88</f>
        <v>9</v>
      </c>
      <c r="H502" s="150">
        <f>'16 anys'!AB88</f>
        <v>9</v>
      </c>
      <c r="I502" s="133">
        <f>'16 anys'!AC88</f>
        <v>9</v>
      </c>
      <c r="J502" s="109">
        <f>'16 anys'!AI88</f>
        <v>8.2083333333333339</v>
      </c>
    </row>
    <row r="503" spans="1:10" s="140" customFormat="1" x14ac:dyDescent="0.25">
      <c r="A503" s="305"/>
      <c r="B503" s="263"/>
      <c r="C503" s="260"/>
      <c r="D503" s="150">
        <f>'16 anys'!I90</f>
        <v>5</v>
      </c>
      <c r="E503" s="150">
        <f>'16 anys'!N90</f>
        <v>4.5</v>
      </c>
      <c r="F503" s="133">
        <f>'16 anys'!O90</f>
        <v>4.75</v>
      </c>
      <c r="G503" s="150">
        <f>'16 anys'!R90</f>
        <v>5</v>
      </c>
      <c r="H503" s="150">
        <f>'16 anys'!AB90</f>
        <v>7</v>
      </c>
      <c r="I503" s="133">
        <f>'16 anys'!AC90</f>
        <v>6</v>
      </c>
      <c r="J503" s="109">
        <f>'16 anys'!AI90</f>
        <v>6.25</v>
      </c>
    </row>
    <row r="504" spans="1:10" s="140" customFormat="1" x14ac:dyDescent="0.25">
      <c r="A504" s="305"/>
      <c r="B504" s="263"/>
      <c r="C504" s="260"/>
      <c r="D504" s="150">
        <f>'16 anys'!I94</f>
        <v>4.666666666666667</v>
      </c>
      <c r="E504" s="150">
        <f>'16 anys'!N94</f>
        <v>1</v>
      </c>
      <c r="F504" s="133">
        <f>'16 anys'!O94</f>
        <v>2.8333333333333335</v>
      </c>
      <c r="G504" s="150">
        <f>'16 anys'!R94</f>
        <v>5</v>
      </c>
      <c r="H504" s="150">
        <f>'16 anys'!AB94</f>
        <v>6.5</v>
      </c>
      <c r="I504" s="133">
        <f>'16 anys'!AC94</f>
        <v>5.75</v>
      </c>
      <c r="J504" s="109">
        <f>'16 anys'!AI94</f>
        <v>5.1458333333333339</v>
      </c>
    </row>
    <row r="505" spans="1:10" s="140" customFormat="1" x14ac:dyDescent="0.25">
      <c r="A505" s="305"/>
      <c r="B505" s="263"/>
      <c r="C505" s="260"/>
      <c r="D505" s="150">
        <f>'16 anys'!I99</f>
        <v>5</v>
      </c>
      <c r="E505" s="150">
        <f>'16 anys'!N99</f>
        <v>4.666666666666667</v>
      </c>
      <c r="F505" s="133">
        <f>'16 anys'!O99</f>
        <v>4.8333333333333339</v>
      </c>
      <c r="G505" s="33"/>
      <c r="H505" s="150">
        <f>'16 anys'!AB99</f>
        <v>8</v>
      </c>
      <c r="I505" s="133">
        <f>'16 anys'!AC99</f>
        <v>8</v>
      </c>
      <c r="J505" s="109">
        <f>'16 anys'!AI99</f>
        <v>6.6111111111111116</v>
      </c>
    </row>
    <row r="506" spans="1:10" s="140" customFormat="1" x14ac:dyDescent="0.25">
      <c r="A506" s="305"/>
      <c r="B506" s="263"/>
      <c r="C506" s="260"/>
      <c r="D506" s="150">
        <f>'16 anys'!I100</f>
        <v>5</v>
      </c>
      <c r="E506" s="150">
        <f>'16 anys'!N100</f>
        <v>2</v>
      </c>
      <c r="F506" s="133">
        <f>'16 anys'!O100</f>
        <v>3.5</v>
      </c>
      <c r="G506" s="33"/>
      <c r="H506" s="150">
        <f>'16 anys'!AB100</f>
        <v>5</v>
      </c>
      <c r="I506" s="133">
        <f>'16 anys'!AC100</f>
        <v>5</v>
      </c>
      <c r="J506" s="109">
        <f>'16 anys'!AI100</f>
        <v>6.2142857142857144</v>
      </c>
    </row>
    <row r="507" spans="1:10" s="140" customFormat="1" x14ac:dyDescent="0.25">
      <c r="A507" s="305"/>
      <c r="B507" s="263"/>
      <c r="C507" s="260"/>
      <c r="D507" s="150">
        <f>'16 anys'!I102</f>
        <v>3.3333333333333335</v>
      </c>
      <c r="E507" s="150">
        <f>'16 anys'!N102</f>
        <v>1</v>
      </c>
      <c r="F507" s="133">
        <f>'16 anys'!O102</f>
        <v>2.166666666666667</v>
      </c>
      <c r="G507" s="33"/>
      <c r="H507" s="150">
        <f>'16 anys'!AB102</f>
        <v>4</v>
      </c>
      <c r="I507" s="133">
        <f>'16 anys'!AC102</f>
        <v>4</v>
      </c>
      <c r="J507" s="109">
        <f>'16 anys'!AI102</f>
        <v>5.5277777777777786</v>
      </c>
    </row>
    <row r="508" spans="1:10" s="140" customFormat="1" x14ac:dyDescent="0.25">
      <c r="A508" s="305"/>
      <c r="B508" s="263"/>
      <c r="C508" s="260"/>
      <c r="D508" s="150">
        <f>'16 anys'!I103</f>
        <v>4</v>
      </c>
      <c r="E508" s="150">
        <f>'16 anys'!N103</f>
        <v>1</v>
      </c>
      <c r="F508" s="133">
        <f>'16 anys'!O103</f>
        <v>2.5</v>
      </c>
      <c r="G508" s="33"/>
      <c r="H508" s="150">
        <f>'16 anys'!AB103</f>
        <v>3</v>
      </c>
      <c r="I508" s="133">
        <f>'16 anys'!AC103</f>
        <v>3</v>
      </c>
      <c r="J508" s="109">
        <f>'16 anys'!AI103</f>
        <v>4.0714285714285712</v>
      </c>
    </row>
    <row r="509" spans="1:10" s="140" customFormat="1" x14ac:dyDescent="0.25">
      <c r="A509" s="305"/>
      <c r="B509" s="263"/>
      <c r="C509" s="260"/>
      <c r="D509" s="150">
        <f>'16 anys'!I107</f>
        <v>5</v>
      </c>
      <c r="E509" s="150">
        <f>'16 anys'!N107</f>
        <v>1</v>
      </c>
      <c r="F509" s="133">
        <f>'16 anys'!O107</f>
        <v>3</v>
      </c>
      <c r="G509" s="33"/>
      <c r="H509" s="150">
        <f>'16 anys'!AB107</f>
        <v>4</v>
      </c>
      <c r="I509" s="133">
        <f>'16 anys'!AC107</f>
        <v>4</v>
      </c>
      <c r="J509" s="109">
        <f>'16 anys'!AI107</f>
        <v>5.333333333333333</v>
      </c>
    </row>
    <row r="510" spans="1:10" s="140" customFormat="1" ht="15.75" thickBot="1" x14ac:dyDescent="0.3">
      <c r="A510" s="305"/>
      <c r="B510" s="264"/>
      <c r="C510" s="261"/>
      <c r="D510" s="157">
        <f>'16 anys'!I109</f>
        <v>6</v>
      </c>
      <c r="E510" s="157">
        <f>'16 anys'!N109</f>
        <v>7</v>
      </c>
      <c r="F510" s="136">
        <f>'16 anys'!O109</f>
        <v>6.5</v>
      </c>
      <c r="G510" s="33"/>
      <c r="H510" s="157">
        <f>'16 anys'!AB109</f>
        <v>6</v>
      </c>
      <c r="I510" s="136">
        <f>'16 anys'!AC109</f>
        <v>6</v>
      </c>
      <c r="J510" s="112">
        <f>'16 anys'!AI109</f>
        <v>7.25</v>
      </c>
    </row>
    <row r="511" spans="1:10" s="140" customFormat="1" x14ac:dyDescent="0.25">
      <c r="A511" s="301" t="s">
        <v>120</v>
      </c>
      <c r="B511" s="271" t="s">
        <v>82</v>
      </c>
      <c r="C511" s="268" t="s">
        <v>86</v>
      </c>
      <c r="D511" s="150">
        <f>'17 anys'!I20</f>
        <v>9.3333333333333339</v>
      </c>
      <c r="E511" s="150">
        <f>'17 anys'!N20</f>
        <v>9.5</v>
      </c>
      <c r="F511" s="133">
        <f>'17 anys'!O20</f>
        <v>9.4166666666666679</v>
      </c>
      <c r="G511" s="175">
        <f>'17 anys'!R20</f>
        <v>9</v>
      </c>
      <c r="H511" s="150">
        <f>'17 anys'!Z20</f>
        <v>8.5</v>
      </c>
      <c r="I511" s="133">
        <f>'17 anys'!AA20</f>
        <v>8.75</v>
      </c>
      <c r="J511" s="108">
        <f>'17 anys'!AE20</f>
        <v>9.3888888888888893</v>
      </c>
    </row>
    <row r="512" spans="1:10" s="140" customFormat="1" x14ac:dyDescent="0.25">
      <c r="A512" s="302"/>
      <c r="B512" s="272"/>
      <c r="C512" s="269"/>
      <c r="D512" s="150">
        <f>'17 anys'!I30</f>
        <v>9</v>
      </c>
      <c r="E512" s="150">
        <f>'17 anys'!N30</f>
        <v>8</v>
      </c>
      <c r="F512" s="133">
        <f>'17 anys'!O30</f>
        <v>8.5</v>
      </c>
      <c r="G512" s="150">
        <f>'17 anys'!R30</f>
        <v>7</v>
      </c>
      <c r="H512" s="150">
        <f>'17 anys'!Z30</f>
        <v>7.333333333333333</v>
      </c>
      <c r="I512" s="133">
        <f>'17 anys'!AA30</f>
        <v>7.1666666666666661</v>
      </c>
      <c r="J512" s="109">
        <f>'17 anys'!AE30</f>
        <v>8.2222222222222214</v>
      </c>
    </row>
    <row r="513" spans="1:10" s="140" customFormat="1" x14ac:dyDescent="0.25">
      <c r="A513" s="302"/>
      <c r="B513" s="272"/>
      <c r="C513" s="269"/>
      <c r="D513" s="141">
        <f>'17 anys'!I49</f>
        <v>7</v>
      </c>
      <c r="E513" s="141">
        <f>'17 anys'!N49</f>
        <v>7</v>
      </c>
      <c r="F513" s="142">
        <f>'17 anys'!O49</f>
        <v>7</v>
      </c>
      <c r="G513" s="33"/>
      <c r="H513" s="141">
        <f>'17 anys'!Z49</f>
        <v>5.666666666666667</v>
      </c>
      <c r="I513" s="142">
        <f>'17 anys'!AA49</f>
        <v>5.666666666666667</v>
      </c>
      <c r="J513" s="109">
        <f>'17 anys'!AE49</f>
        <v>7.5555555555555562</v>
      </c>
    </row>
    <row r="514" spans="1:10" s="140" customFormat="1" x14ac:dyDescent="0.25">
      <c r="A514" s="302"/>
      <c r="B514" s="272"/>
      <c r="C514" s="269"/>
      <c r="D514" s="150">
        <f>'17 anys'!I53</f>
        <v>5.666666666666667</v>
      </c>
      <c r="E514" s="150">
        <f>'17 anys'!N53</f>
        <v>5.5</v>
      </c>
      <c r="F514" s="133">
        <f>'17 anys'!O53</f>
        <v>5.5833333333333339</v>
      </c>
      <c r="G514" s="150">
        <f>'17 anys'!R53</f>
        <v>5</v>
      </c>
      <c r="H514" s="150">
        <f>'17 anys'!Z53</f>
        <v>7.5</v>
      </c>
      <c r="I514" s="133">
        <f>'17 anys'!AA53</f>
        <v>6.25</v>
      </c>
      <c r="J514" s="109">
        <f>'17 anys'!AE53</f>
        <v>6.9444444444444455</v>
      </c>
    </row>
    <row r="515" spans="1:10" s="140" customFormat="1" x14ac:dyDescent="0.25">
      <c r="A515" s="302"/>
      <c r="B515" s="272"/>
      <c r="C515" s="269"/>
      <c r="D515" s="141">
        <f>'17 anys'!I56</f>
        <v>8</v>
      </c>
      <c r="E515" s="141">
        <f>'17 anys'!N56</f>
        <v>7.5</v>
      </c>
      <c r="F515" s="142">
        <f>'17 anys'!O56</f>
        <v>7.75</v>
      </c>
      <c r="G515" s="33"/>
      <c r="H515" s="141">
        <f>'17 anys'!Z56</f>
        <v>6.666666666666667</v>
      </c>
      <c r="I515" s="142">
        <f>'17 anys'!AA56</f>
        <v>6.666666666666667</v>
      </c>
      <c r="J515" s="109">
        <f>'17 anys'!AE56</f>
        <v>8.1388888888888893</v>
      </c>
    </row>
    <row r="516" spans="1:10" s="140" customFormat="1" x14ac:dyDescent="0.25">
      <c r="A516" s="302"/>
      <c r="B516" s="272"/>
      <c r="C516" s="269"/>
      <c r="D516" s="150">
        <f>'17 anys'!I57</f>
        <v>9.6666666666666661</v>
      </c>
      <c r="E516" s="150">
        <f>'17 anys'!N57</f>
        <v>7</v>
      </c>
      <c r="F516" s="133">
        <f>'17 anys'!O57</f>
        <v>8.3333333333333321</v>
      </c>
      <c r="G516" s="33"/>
      <c r="H516" s="150">
        <f>'17 anys'!Z57</f>
        <v>8</v>
      </c>
      <c r="I516" s="133">
        <f>'17 anys'!AA57</f>
        <v>8</v>
      </c>
      <c r="J516" s="109">
        <f>'17 anys'!AE57</f>
        <v>8.7777777777777768</v>
      </c>
    </row>
    <row r="517" spans="1:10" s="140" customFormat="1" x14ac:dyDescent="0.25">
      <c r="A517" s="302"/>
      <c r="B517" s="272"/>
      <c r="C517" s="269"/>
      <c r="D517" s="150">
        <f>'17 anys'!I66</f>
        <v>7.6</v>
      </c>
      <c r="E517" s="150">
        <f>'17 anys'!N66</f>
        <v>6.666666666666667</v>
      </c>
      <c r="F517" s="133">
        <f>'17 anys'!O66</f>
        <v>7.1333333333333329</v>
      </c>
      <c r="G517" s="33"/>
      <c r="H517" s="33"/>
      <c r="I517" s="33"/>
      <c r="J517" s="109">
        <f>'17 anys'!AE66</f>
        <v>8.5666666666666664</v>
      </c>
    </row>
    <row r="518" spans="1:10" s="140" customFormat="1" x14ac:dyDescent="0.25">
      <c r="A518" s="302"/>
      <c r="B518" s="272"/>
      <c r="C518" s="270"/>
      <c r="D518" s="148">
        <f>'17 anys'!I67</f>
        <v>6.666666666666667</v>
      </c>
      <c r="E518" s="148">
        <f>'17 anys'!N67</f>
        <v>6.333333333333333</v>
      </c>
      <c r="F518" s="134">
        <f>'17 anys'!O67</f>
        <v>6.5</v>
      </c>
      <c r="G518" s="148">
        <f>'17 anys'!R67</f>
        <v>9</v>
      </c>
      <c r="H518" s="148">
        <f>'17 anys'!Z67</f>
        <v>9</v>
      </c>
      <c r="I518" s="134">
        <f>'17 anys'!AA67</f>
        <v>9</v>
      </c>
      <c r="J518" s="111">
        <f>'17 anys'!AE67</f>
        <v>8.5</v>
      </c>
    </row>
    <row r="519" spans="1:10" s="140" customFormat="1" x14ac:dyDescent="0.25">
      <c r="A519" s="302"/>
      <c r="B519" s="272"/>
      <c r="C519" s="265" t="s">
        <v>87</v>
      </c>
      <c r="D519" s="150">
        <f>'17 anys'!I11</f>
        <v>6.333333333333333</v>
      </c>
      <c r="E519" s="150">
        <f>'17 anys'!N11</f>
        <v>6.5</v>
      </c>
      <c r="F519" s="133">
        <f>'17 anys'!O11</f>
        <v>6.4166666666666661</v>
      </c>
      <c r="G519" s="150">
        <f>'17 anys'!R11</f>
        <v>5</v>
      </c>
      <c r="H519" s="150">
        <f>'17 anys'!Z11</f>
        <v>6</v>
      </c>
      <c r="I519" s="133">
        <f>'17 anys'!AA11</f>
        <v>5.5</v>
      </c>
      <c r="J519" s="109">
        <f>'17 anys'!AE11</f>
        <v>6.9722222222222214</v>
      </c>
    </row>
    <row r="520" spans="1:10" s="140" customFormat="1" x14ac:dyDescent="0.25">
      <c r="A520" s="302"/>
      <c r="B520" s="272"/>
      <c r="C520" s="266"/>
      <c r="D520" s="150">
        <f>'17 anys'!I15</f>
        <v>7.333333333333333</v>
      </c>
      <c r="E520" s="150">
        <f>'17 anys'!N15</f>
        <v>7.5</v>
      </c>
      <c r="F520" s="133">
        <f>'17 anys'!O15</f>
        <v>7.4166666666666661</v>
      </c>
      <c r="G520" s="150">
        <f>'17 anys'!R15</f>
        <v>9</v>
      </c>
      <c r="H520" s="150">
        <f>'17 anys'!Z15</f>
        <v>9.3333333333333339</v>
      </c>
      <c r="I520" s="133">
        <f>'17 anys'!AA15</f>
        <v>9.1666666666666679</v>
      </c>
      <c r="J520" s="109">
        <f>'17 anys'!AE15</f>
        <v>8.8611111111111125</v>
      </c>
    </row>
    <row r="521" spans="1:10" s="140" customFormat="1" x14ac:dyDescent="0.25">
      <c r="A521" s="302"/>
      <c r="B521" s="272"/>
      <c r="C521" s="266"/>
      <c r="D521" s="150">
        <f>'17 anys'!I29</f>
        <v>8.3333333333333339</v>
      </c>
      <c r="E521" s="150">
        <f>'17 anys'!N29</f>
        <v>8</v>
      </c>
      <c r="F521" s="133">
        <f>'17 anys'!O29</f>
        <v>8.1666666666666679</v>
      </c>
      <c r="G521" s="150">
        <f>'17 anys'!R29</f>
        <v>7</v>
      </c>
      <c r="H521" s="150">
        <f>'17 anys'!Z29</f>
        <v>6.333333333333333</v>
      </c>
      <c r="I521" s="133">
        <f>'17 anys'!AA29</f>
        <v>6.6666666666666661</v>
      </c>
      <c r="J521" s="109">
        <f>'17 anys'!AE29</f>
        <v>8.2777777777777786</v>
      </c>
    </row>
    <row r="522" spans="1:10" s="140" customFormat="1" x14ac:dyDescent="0.25">
      <c r="A522" s="302"/>
      <c r="B522" s="272"/>
      <c r="C522" s="266"/>
      <c r="D522" s="150">
        <f>'17 anys'!I58</f>
        <v>7.666666666666667</v>
      </c>
      <c r="E522" s="150">
        <f>'17 anys'!N58</f>
        <v>9</v>
      </c>
      <c r="F522" s="133">
        <f>'17 anys'!O58</f>
        <v>8.3333333333333339</v>
      </c>
      <c r="G522" s="150">
        <f>'17 anys'!R58</f>
        <v>6</v>
      </c>
      <c r="H522" s="150">
        <f>'17 anys'!Z58</f>
        <v>8</v>
      </c>
      <c r="I522" s="133">
        <f>'17 anys'!AA58</f>
        <v>7</v>
      </c>
      <c r="J522" s="109">
        <f>'17 anys'!AE58</f>
        <v>8.1111111111111125</v>
      </c>
    </row>
    <row r="523" spans="1:10" s="140" customFormat="1" x14ac:dyDescent="0.25">
      <c r="A523" s="302"/>
      <c r="B523" s="272"/>
      <c r="C523" s="266"/>
      <c r="D523" s="150">
        <f>'17 anys'!I61</f>
        <v>7.333333333333333</v>
      </c>
      <c r="E523" s="150">
        <f>'17 anys'!N61</f>
        <v>7.5</v>
      </c>
      <c r="F523" s="133">
        <f>'17 anys'!O61</f>
        <v>7.4166666666666661</v>
      </c>
      <c r="G523" s="33"/>
      <c r="H523" s="150">
        <f>'17 anys'!Z61</f>
        <v>8.3333333333333339</v>
      </c>
      <c r="I523" s="133">
        <f>'17 anys'!AA61</f>
        <v>8.3333333333333339</v>
      </c>
      <c r="J523" s="109">
        <f>'17 anys'!AE61</f>
        <v>8.5833333333333339</v>
      </c>
    </row>
    <row r="524" spans="1:10" s="140" customFormat="1" x14ac:dyDescent="0.25">
      <c r="A524" s="302"/>
      <c r="B524" s="273"/>
      <c r="C524" s="266"/>
      <c r="D524" s="148">
        <f>'17 anys'!I111</f>
        <v>6.666666666666667</v>
      </c>
      <c r="E524" s="148">
        <f>'17 anys'!N111</f>
        <v>7.5</v>
      </c>
      <c r="F524" s="134">
        <f>'17 anys'!O111</f>
        <v>7.0833333333333339</v>
      </c>
      <c r="G524" s="255"/>
      <c r="H524" s="255"/>
      <c r="I524" s="255"/>
      <c r="J524" s="111">
        <f>'17 anys'!AE111</f>
        <v>8.5208333333333339</v>
      </c>
    </row>
    <row r="525" spans="1:10" s="140" customFormat="1" x14ac:dyDescent="0.25">
      <c r="A525" s="302"/>
      <c r="B525" s="262" t="s">
        <v>83</v>
      </c>
      <c r="C525" s="256" t="s">
        <v>86</v>
      </c>
      <c r="D525" s="150">
        <f>'17 anys'!I2</f>
        <v>9</v>
      </c>
      <c r="E525" s="150">
        <f>'17 anys'!N2</f>
        <v>8.5</v>
      </c>
      <c r="F525" s="133">
        <f>'17 anys'!O2</f>
        <v>8.75</v>
      </c>
      <c r="G525" s="150">
        <f>'17 anys'!R2</f>
        <v>8</v>
      </c>
      <c r="H525" s="150">
        <f>'17 anys'!Z2</f>
        <v>6.666666666666667</v>
      </c>
      <c r="I525" s="133">
        <f>'17 anys'!AA2</f>
        <v>7.3333333333333339</v>
      </c>
      <c r="J525" s="109">
        <f>'17 anys'!AE2</f>
        <v>8.3611111111111125</v>
      </c>
    </row>
    <row r="526" spans="1:10" s="140" customFormat="1" x14ac:dyDescent="0.25">
      <c r="A526" s="302"/>
      <c r="B526" s="263"/>
      <c r="C526" s="257"/>
      <c r="D526" s="150">
        <f>'17 anys'!I3</f>
        <v>10</v>
      </c>
      <c r="E526" s="150">
        <f>'17 anys'!N3</f>
        <v>9</v>
      </c>
      <c r="F526" s="133">
        <f>'17 anys'!O3</f>
        <v>9.5</v>
      </c>
      <c r="G526" s="150">
        <f>'17 anys'!R3</f>
        <v>9</v>
      </c>
      <c r="H526" s="150">
        <f>'17 anys'!Z3</f>
        <v>9.3333333333333339</v>
      </c>
      <c r="I526" s="133">
        <f>'17 anys'!AA3</f>
        <v>9.1666666666666679</v>
      </c>
      <c r="J526" s="109">
        <f>'17 anys'!AE3</f>
        <v>9.5555555555555554</v>
      </c>
    </row>
    <row r="527" spans="1:10" s="140" customFormat="1" x14ac:dyDescent="0.25">
      <c r="A527" s="302"/>
      <c r="B527" s="263"/>
      <c r="C527" s="257"/>
      <c r="D527" s="150">
        <f>'17 anys'!I4</f>
        <v>10</v>
      </c>
      <c r="E527" s="150">
        <f>'17 anys'!N4</f>
        <v>10</v>
      </c>
      <c r="F527" s="133">
        <f>'17 anys'!O4</f>
        <v>10</v>
      </c>
      <c r="G527" s="150">
        <f>'17 anys'!R4</f>
        <v>9</v>
      </c>
      <c r="H527" s="150">
        <f>'17 anys'!Z4</f>
        <v>9.6666666666666661</v>
      </c>
      <c r="I527" s="133">
        <f>'17 anys'!AA4</f>
        <v>9.3333333333333321</v>
      </c>
      <c r="J527" s="109">
        <f>'17 anys'!AE4</f>
        <v>9.7777777777777768</v>
      </c>
    </row>
    <row r="528" spans="1:10" s="140" customFormat="1" x14ac:dyDescent="0.25">
      <c r="A528" s="302"/>
      <c r="B528" s="263"/>
      <c r="C528" s="257"/>
      <c r="D528" s="150">
        <f>'17 anys'!I5</f>
        <v>7.666666666666667</v>
      </c>
      <c r="E528" s="150">
        <f>'17 anys'!N5</f>
        <v>6</v>
      </c>
      <c r="F528" s="133">
        <f>'17 anys'!O5</f>
        <v>6.8333333333333339</v>
      </c>
      <c r="G528" s="150">
        <f>'17 anys'!R5</f>
        <v>5</v>
      </c>
      <c r="H528" s="150">
        <f>'17 anys'!Z5</f>
        <v>5</v>
      </c>
      <c r="I528" s="133">
        <f>'17 anys'!AA5</f>
        <v>5</v>
      </c>
      <c r="J528" s="109">
        <f>'17 anys'!AE5</f>
        <v>6.9444444444444455</v>
      </c>
    </row>
    <row r="529" spans="1:10" s="140" customFormat="1" x14ac:dyDescent="0.25">
      <c r="A529" s="302"/>
      <c r="B529" s="263"/>
      <c r="C529" s="257"/>
      <c r="D529" s="150">
        <f>'17 anys'!I7</f>
        <v>8.6666666666666661</v>
      </c>
      <c r="E529" s="150">
        <f>'17 anys'!N7</f>
        <v>8.5</v>
      </c>
      <c r="F529" s="133">
        <f>'17 anys'!O7</f>
        <v>8.5833333333333321</v>
      </c>
      <c r="G529" s="150">
        <f>'17 anys'!R7</f>
        <v>8</v>
      </c>
      <c r="H529" s="150">
        <f>'17 anys'!Z7</f>
        <v>8</v>
      </c>
      <c r="I529" s="133">
        <f>'17 anys'!AA7</f>
        <v>8</v>
      </c>
      <c r="J529" s="109">
        <f>'17 anys'!AE7</f>
        <v>8.8611111111111107</v>
      </c>
    </row>
    <row r="530" spans="1:10" s="140" customFormat="1" x14ac:dyDescent="0.25">
      <c r="A530" s="302"/>
      <c r="B530" s="263"/>
      <c r="C530" s="257"/>
      <c r="D530" s="150">
        <f>'17 anys'!I9</f>
        <v>6.333333333333333</v>
      </c>
      <c r="E530" s="150">
        <f>'17 anys'!N9</f>
        <v>6</v>
      </c>
      <c r="F530" s="133">
        <f>'17 anys'!O9</f>
        <v>6.1666666666666661</v>
      </c>
      <c r="G530" s="150">
        <f>'17 anys'!R9</f>
        <v>5</v>
      </c>
      <c r="H530" s="150">
        <f>'17 anys'!Z9</f>
        <v>5</v>
      </c>
      <c r="I530" s="133">
        <f>'17 anys'!AA9</f>
        <v>5</v>
      </c>
      <c r="J530" s="109">
        <f>'17 anys'!AE9</f>
        <v>6.3888888888888884</v>
      </c>
    </row>
    <row r="531" spans="1:10" s="140" customFormat="1" x14ac:dyDescent="0.25">
      <c r="A531" s="302"/>
      <c r="B531" s="263"/>
      <c r="C531" s="257"/>
      <c r="D531" s="150">
        <f>'17 anys'!I16</f>
        <v>5.666666666666667</v>
      </c>
      <c r="E531" s="150">
        <f>'17 anys'!N16</f>
        <v>5.5</v>
      </c>
      <c r="F531" s="133">
        <f>'17 anys'!O16</f>
        <v>5.5833333333333339</v>
      </c>
      <c r="G531" s="150">
        <f>'17 anys'!R16</f>
        <v>7</v>
      </c>
      <c r="H531" s="150">
        <f>'17 anys'!Z16</f>
        <v>5.333333333333333</v>
      </c>
      <c r="I531" s="133">
        <f>'17 anys'!AA16</f>
        <v>6.1666666666666661</v>
      </c>
      <c r="J531" s="109">
        <f>'17 anys'!AE16</f>
        <v>7.25</v>
      </c>
    </row>
    <row r="532" spans="1:10" s="140" customFormat="1" x14ac:dyDescent="0.25">
      <c r="A532" s="302"/>
      <c r="B532" s="263"/>
      <c r="C532" s="257"/>
      <c r="D532" s="150">
        <f>'17 anys'!I17</f>
        <v>7.333333333333333</v>
      </c>
      <c r="E532" s="150">
        <f>'17 anys'!N17</f>
        <v>7.5</v>
      </c>
      <c r="F532" s="133">
        <f>'17 anys'!O17</f>
        <v>7.4166666666666661</v>
      </c>
      <c r="G532" s="150">
        <f>'17 anys'!R17</f>
        <v>5</v>
      </c>
      <c r="H532" s="150">
        <f>'17 anys'!Z17</f>
        <v>6.333333333333333</v>
      </c>
      <c r="I532" s="133">
        <f>'17 anys'!AA17</f>
        <v>5.6666666666666661</v>
      </c>
      <c r="J532" s="109">
        <f>'17 anys'!AE17</f>
        <v>7.6944444444444438</v>
      </c>
    </row>
    <row r="533" spans="1:10" s="140" customFormat="1" x14ac:dyDescent="0.25">
      <c r="A533" s="302"/>
      <c r="B533" s="263"/>
      <c r="C533" s="257"/>
      <c r="D533" s="150">
        <f>'17 anys'!I23</f>
        <v>8.6666666666666661</v>
      </c>
      <c r="E533" s="150">
        <f>'17 anys'!N23</f>
        <v>9</v>
      </c>
      <c r="F533" s="133">
        <f>'17 anys'!O23</f>
        <v>8.8333333333333321</v>
      </c>
      <c r="G533" s="150">
        <f>'17 anys'!R23</f>
        <v>8</v>
      </c>
      <c r="H533" s="150">
        <f>'17 anys'!Z23</f>
        <v>8.3333333333333339</v>
      </c>
      <c r="I533" s="133">
        <f>'17 anys'!AA23</f>
        <v>8.1666666666666679</v>
      </c>
      <c r="J533" s="109">
        <f>'17 anys'!AE23</f>
        <v>9</v>
      </c>
    </row>
    <row r="534" spans="1:10" s="140" customFormat="1" x14ac:dyDescent="0.25">
      <c r="A534" s="302"/>
      <c r="B534" s="263"/>
      <c r="C534" s="257"/>
      <c r="D534" s="150">
        <f>'17 anys'!I24</f>
        <v>7.333333333333333</v>
      </c>
      <c r="E534" s="150">
        <f>'17 anys'!N24</f>
        <v>5</v>
      </c>
      <c r="F534" s="133">
        <f>'17 anys'!O24</f>
        <v>6.1666666666666661</v>
      </c>
      <c r="G534" s="150">
        <f>'17 anys'!R24</f>
        <v>5</v>
      </c>
      <c r="H534" s="150">
        <f>'17 anys'!Z24</f>
        <v>5.333333333333333</v>
      </c>
      <c r="I534" s="133">
        <f>'17 anys'!AA24</f>
        <v>5.1666666666666661</v>
      </c>
      <c r="J534" s="109">
        <f>'17 anys'!AE24</f>
        <v>6.4444444444444438</v>
      </c>
    </row>
    <row r="535" spans="1:10" s="140" customFormat="1" x14ac:dyDescent="0.25">
      <c r="A535" s="302"/>
      <c r="B535" s="263"/>
      <c r="C535" s="257"/>
      <c r="D535" s="150">
        <f>'17 anys'!I25</f>
        <v>6</v>
      </c>
      <c r="E535" s="150">
        <f>'17 anys'!N25</f>
        <v>7</v>
      </c>
      <c r="F535" s="133">
        <f>'17 anys'!O25</f>
        <v>6.5</v>
      </c>
      <c r="G535" s="150">
        <f>'17 anys'!R25</f>
        <v>5</v>
      </c>
      <c r="H535" s="150">
        <f>'17 anys'!Z25</f>
        <v>6.333333333333333</v>
      </c>
      <c r="I535" s="133">
        <f>'17 anys'!AA25</f>
        <v>5.6666666666666661</v>
      </c>
      <c r="J535" s="109">
        <f>'17 anys'!AE25</f>
        <v>6.7222222222222214</v>
      </c>
    </row>
    <row r="536" spans="1:10" s="140" customFormat="1" x14ac:dyDescent="0.25">
      <c r="A536" s="302"/>
      <c r="B536" s="263"/>
      <c r="C536" s="257"/>
      <c r="D536" s="150">
        <f>'17 anys'!I35</f>
        <v>6.666666666666667</v>
      </c>
      <c r="E536" s="150">
        <f>'17 anys'!N35</f>
        <v>6.5</v>
      </c>
      <c r="F536" s="133">
        <f>'17 anys'!O35</f>
        <v>6.5833333333333339</v>
      </c>
      <c r="G536" s="150">
        <f>'17 anys'!R35</f>
        <v>6</v>
      </c>
      <c r="H536" s="150">
        <f>'17 anys'!Z35</f>
        <v>7.666666666666667</v>
      </c>
      <c r="I536" s="133">
        <f>'17 anys'!AA35</f>
        <v>6.8333333333333339</v>
      </c>
      <c r="J536" s="109">
        <f>'17 anys'!AE35</f>
        <v>7.4722222222222223</v>
      </c>
    </row>
    <row r="537" spans="1:10" s="140" customFormat="1" x14ac:dyDescent="0.25">
      <c r="A537" s="302"/>
      <c r="B537" s="263"/>
      <c r="C537" s="257"/>
      <c r="D537" s="150">
        <f>'17 anys'!I37</f>
        <v>7</v>
      </c>
      <c r="E537" s="150">
        <f>'17 anys'!N37</f>
        <v>9</v>
      </c>
      <c r="F537" s="133">
        <f>'17 anys'!O37</f>
        <v>8</v>
      </c>
      <c r="G537" s="150">
        <f>'17 anys'!R37</f>
        <v>6</v>
      </c>
      <c r="H537" s="150">
        <f>'17 anys'!Z37</f>
        <v>6.666666666666667</v>
      </c>
      <c r="I537" s="133">
        <f>'17 anys'!AA37</f>
        <v>6.3333333333333339</v>
      </c>
      <c r="J537" s="109">
        <f>'17 anys'!AE37</f>
        <v>7.7777777777777786</v>
      </c>
    </row>
    <row r="538" spans="1:10" s="140" customFormat="1" x14ac:dyDescent="0.25">
      <c r="A538" s="302"/>
      <c r="B538" s="263"/>
      <c r="C538" s="257"/>
      <c r="D538" s="150">
        <f>'17 anys'!I38</f>
        <v>10</v>
      </c>
      <c r="E538" s="150">
        <f>'17 anys'!N38</f>
        <v>10</v>
      </c>
      <c r="F538" s="133">
        <f>'17 anys'!O38</f>
        <v>10</v>
      </c>
      <c r="G538" s="150">
        <f>'17 anys'!R38</f>
        <v>10</v>
      </c>
      <c r="H538" s="150">
        <f>'17 anys'!Z38</f>
        <v>10</v>
      </c>
      <c r="I538" s="133">
        <f>'17 anys'!AA38</f>
        <v>10</v>
      </c>
      <c r="J538" s="109">
        <f>'17 anys'!AE38</f>
        <v>10</v>
      </c>
    </row>
    <row r="539" spans="1:10" s="140" customFormat="1" x14ac:dyDescent="0.25">
      <c r="A539" s="302"/>
      <c r="B539" s="263"/>
      <c r="C539" s="257"/>
      <c r="D539" s="150">
        <f>'17 anys'!I41</f>
        <v>7.666666666666667</v>
      </c>
      <c r="E539" s="150">
        <f>'17 anys'!N41</f>
        <v>6</v>
      </c>
      <c r="F539" s="133">
        <f>'17 anys'!O41</f>
        <v>6.8333333333333339</v>
      </c>
      <c r="G539" s="150">
        <f>'17 anys'!R41</f>
        <v>6</v>
      </c>
      <c r="H539" s="150">
        <f>'17 anys'!Z41</f>
        <v>7.666666666666667</v>
      </c>
      <c r="I539" s="133">
        <f>'17 anys'!AA41</f>
        <v>6.8333333333333339</v>
      </c>
      <c r="J539" s="109">
        <f>'17 anys'!AE41</f>
        <v>7.8888888888888893</v>
      </c>
    </row>
    <row r="540" spans="1:10" s="140" customFormat="1" x14ac:dyDescent="0.25">
      <c r="A540" s="302"/>
      <c r="B540" s="263"/>
      <c r="C540" s="257"/>
      <c r="D540" s="150">
        <f>'17 anys'!I42</f>
        <v>10</v>
      </c>
      <c r="E540" s="150">
        <f>'17 anys'!N42</f>
        <v>10</v>
      </c>
      <c r="F540" s="133">
        <f>'17 anys'!O42</f>
        <v>10</v>
      </c>
      <c r="G540" s="150">
        <f>'17 anys'!R42</f>
        <v>8</v>
      </c>
      <c r="H540" s="150">
        <f>'17 anys'!Z42</f>
        <v>9.6666666666666661</v>
      </c>
      <c r="I540" s="133">
        <f>'17 anys'!AA42</f>
        <v>8.8333333333333321</v>
      </c>
      <c r="J540" s="109">
        <f>'17 anys'!AE42</f>
        <v>9.6111111111111107</v>
      </c>
    </row>
    <row r="541" spans="1:10" s="140" customFormat="1" x14ac:dyDescent="0.25">
      <c r="A541" s="302"/>
      <c r="B541" s="263"/>
      <c r="C541" s="257"/>
      <c r="D541" s="150">
        <f>'17 anys'!I45</f>
        <v>6</v>
      </c>
      <c r="E541" s="150">
        <f>'17 anys'!N45</f>
        <v>5.5</v>
      </c>
      <c r="F541" s="133">
        <f>'17 anys'!O45</f>
        <v>5.75</v>
      </c>
      <c r="G541" s="150">
        <f>'17 anys'!R45</f>
        <v>5</v>
      </c>
      <c r="H541" s="150">
        <f>'17 anys'!Z45</f>
        <v>5.333333333333333</v>
      </c>
      <c r="I541" s="133">
        <f>'17 anys'!AA45</f>
        <v>5.1666666666666661</v>
      </c>
      <c r="J541" s="109">
        <f>'17 anys'!AE45</f>
        <v>5.9722222222222214</v>
      </c>
    </row>
    <row r="542" spans="1:10" s="140" customFormat="1" x14ac:dyDescent="0.25">
      <c r="A542" s="302"/>
      <c r="B542" s="263"/>
      <c r="C542" s="257"/>
      <c r="D542" s="150">
        <f>'17 anys'!I46</f>
        <v>6.333333333333333</v>
      </c>
      <c r="E542" s="150">
        <f>'17 anys'!N46</f>
        <v>6</v>
      </c>
      <c r="F542" s="133">
        <f>'17 anys'!O46</f>
        <v>6.1666666666666661</v>
      </c>
      <c r="G542" s="150">
        <f>'17 anys'!R46</f>
        <v>5</v>
      </c>
      <c r="H542" s="150">
        <f>'17 anys'!Z46</f>
        <v>5.333333333333333</v>
      </c>
      <c r="I542" s="133">
        <f>'17 anys'!AA46</f>
        <v>5.1666666666666661</v>
      </c>
      <c r="J542" s="109">
        <f>'17 anys'!AE46</f>
        <v>6.7777777777777777</v>
      </c>
    </row>
    <row r="543" spans="1:10" s="140" customFormat="1" x14ac:dyDescent="0.25">
      <c r="A543" s="302"/>
      <c r="B543" s="263"/>
      <c r="C543" s="257"/>
      <c r="D543" s="150">
        <f>'17 anys'!I47</f>
        <v>8</v>
      </c>
      <c r="E543" s="150">
        <f>'17 anys'!N47</f>
        <v>8.5</v>
      </c>
      <c r="F543" s="133">
        <f>'17 anys'!O47</f>
        <v>8.25</v>
      </c>
      <c r="G543" s="150">
        <f>'17 anys'!R47</f>
        <v>7</v>
      </c>
      <c r="H543" s="150">
        <f>'17 anys'!Z47</f>
        <v>7.333333333333333</v>
      </c>
      <c r="I543" s="133">
        <f>'17 anys'!AA47</f>
        <v>7.1666666666666661</v>
      </c>
      <c r="J543" s="109">
        <f>'17 anys'!AE47</f>
        <v>8.4722222222222214</v>
      </c>
    </row>
    <row r="544" spans="1:10" s="140" customFormat="1" x14ac:dyDescent="0.25">
      <c r="A544" s="302"/>
      <c r="B544" s="263"/>
      <c r="C544" s="257"/>
      <c r="D544" s="150">
        <f>'17 anys'!I48</f>
        <v>5</v>
      </c>
      <c r="E544" s="150">
        <f>'17 anys'!N48</f>
        <v>6</v>
      </c>
      <c r="F544" s="133">
        <f>'17 anys'!O48</f>
        <v>5.5</v>
      </c>
      <c r="G544" s="150">
        <f>'17 anys'!R48</f>
        <v>5</v>
      </c>
      <c r="H544" s="150">
        <f>'17 anys'!Z48</f>
        <v>5</v>
      </c>
      <c r="I544" s="133">
        <f>'17 anys'!AA48</f>
        <v>5</v>
      </c>
      <c r="J544" s="109">
        <f>'17 anys'!AE48</f>
        <v>6.166666666666667</v>
      </c>
    </row>
    <row r="545" spans="1:10" s="140" customFormat="1" x14ac:dyDescent="0.25">
      <c r="A545" s="302"/>
      <c r="B545" s="263"/>
      <c r="C545" s="257"/>
      <c r="D545" s="150">
        <f>'17 anys'!I50</f>
        <v>7.333333333333333</v>
      </c>
      <c r="E545" s="150">
        <f>'17 anys'!N50</f>
        <v>6.5</v>
      </c>
      <c r="F545" s="133">
        <f>'17 anys'!O50</f>
        <v>6.9166666666666661</v>
      </c>
      <c r="G545" s="150">
        <f>'17 anys'!R50</f>
        <v>7</v>
      </c>
      <c r="H545" s="150">
        <f>'17 anys'!Z50</f>
        <v>7</v>
      </c>
      <c r="I545" s="133">
        <f>'17 anys'!AA50</f>
        <v>7</v>
      </c>
      <c r="J545" s="109">
        <f>'17 anys'!AE50</f>
        <v>7.9722222222222214</v>
      </c>
    </row>
    <row r="546" spans="1:10" s="140" customFormat="1" x14ac:dyDescent="0.25">
      <c r="A546" s="302"/>
      <c r="B546" s="263"/>
      <c r="C546" s="257"/>
      <c r="D546" s="141">
        <f>'17 anys'!I59</f>
        <v>9</v>
      </c>
      <c r="E546" s="141">
        <f>'17 anys'!N59</f>
        <v>8.5</v>
      </c>
      <c r="F546" s="142">
        <f>'17 anys'!O59</f>
        <v>8.75</v>
      </c>
      <c r="G546" s="141">
        <f>'17 anys'!R59</f>
        <v>5</v>
      </c>
      <c r="H546" s="141">
        <f>'17 anys'!Z59</f>
        <v>7</v>
      </c>
      <c r="I546" s="142">
        <f>'17 anys'!AA59</f>
        <v>6</v>
      </c>
      <c r="J546" s="109">
        <f>'17 anys'!AE59</f>
        <v>7.583333333333333</v>
      </c>
    </row>
    <row r="547" spans="1:10" s="140" customFormat="1" x14ac:dyDescent="0.25">
      <c r="A547" s="302"/>
      <c r="B547" s="263"/>
      <c r="C547" s="257"/>
      <c r="D547" s="150">
        <f>'17 anys'!I60</f>
        <v>10</v>
      </c>
      <c r="E547" s="150">
        <f>'17 anys'!N60</f>
        <v>9</v>
      </c>
      <c r="F547" s="133">
        <f>'17 anys'!O60</f>
        <v>9.5</v>
      </c>
      <c r="G547" s="150">
        <f>'17 anys'!R60</f>
        <v>8</v>
      </c>
      <c r="H547" s="150">
        <f>'17 anys'!Z60</f>
        <v>7.666666666666667</v>
      </c>
      <c r="I547" s="133">
        <f>'17 anys'!AA60</f>
        <v>7.8333333333333339</v>
      </c>
      <c r="J547" s="109">
        <f>'17 anys'!AE60</f>
        <v>9.1111111111111125</v>
      </c>
    </row>
    <row r="548" spans="1:10" s="140" customFormat="1" x14ac:dyDescent="0.25">
      <c r="A548" s="302"/>
      <c r="B548" s="263"/>
      <c r="C548" s="257"/>
      <c r="D548" s="150">
        <f>'17 anys'!I62</f>
        <v>5.5</v>
      </c>
      <c r="E548" s="150">
        <f>'17 anys'!N62</f>
        <v>5.5</v>
      </c>
      <c r="F548" s="133">
        <f>'17 anys'!O62</f>
        <v>5.5</v>
      </c>
      <c r="G548" s="33"/>
      <c r="H548" s="150">
        <f>'17 anys'!Z62</f>
        <v>5</v>
      </c>
      <c r="I548" s="133">
        <f>'17 anys'!AA62</f>
        <v>5</v>
      </c>
      <c r="J548" s="109">
        <f>'17 anys'!AE62</f>
        <v>6.5</v>
      </c>
    </row>
    <row r="549" spans="1:10" s="140" customFormat="1" x14ac:dyDescent="0.25">
      <c r="A549" s="302"/>
      <c r="B549" s="263"/>
      <c r="C549" s="257"/>
      <c r="D549" s="150">
        <f>'17 anys'!I64</f>
        <v>7.25</v>
      </c>
      <c r="E549" s="150">
        <f>'17 anys'!N64</f>
        <v>6</v>
      </c>
      <c r="F549" s="133">
        <f>'17 anys'!O64</f>
        <v>6.625</v>
      </c>
      <c r="G549" s="150">
        <f>'17 anys'!R64</f>
        <v>5</v>
      </c>
      <c r="H549" s="150">
        <f>'17 anys'!Z64</f>
        <v>7</v>
      </c>
      <c r="I549" s="133">
        <f>'17 anys'!AA64</f>
        <v>6</v>
      </c>
      <c r="J549" s="109">
        <f>'17 anys'!AE64</f>
        <v>7.208333333333333</v>
      </c>
    </row>
    <row r="550" spans="1:10" s="140" customFormat="1" x14ac:dyDescent="0.25">
      <c r="A550" s="302"/>
      <c r="B550" s="263"/>
      <c r="C550" s="257"/>
      <c r="D550" s="150">
        <f>'17 anys'!I65</f>
        <v>5.25</v>
      </c>
      <c r="E550" s="150">
        <f>'17 anys'!N65</f>
        <v>5</v>
      </c>
      <c r="F550" s="133">
        <f>'17 anys'!O65</f>
        <v>5.125</v>
      </c>
      <c r="G550" s="150">
        <f>'17 anys'!R65</f>
        <v>5</v>
      </c>
      <c r="H550" s="150">
        <f>'17 anys'!Z65</f>
        <v>5</v>
      </c>
      <c r="I550" s="133">
        <f>'17 anys'!AA65</f>
        <v>5</v>
      </c>
      <c r="J550" s="109">
        <f>'17 anys'!AE65</f>
        <v>5.375</v>
      </c>
    </row>
    <row r="551" spans="1:10" s="140" customFormat="1" x14ac:dyDescent="0.25">
      <c r="A551" s="302"/>
      <c r="B551" s="263"/>
      <c r="C551" s="257"/>
      <c r="D551" s="150">
        <f>'17 anys'!I69</f>
        <v>8.75</v>
      </c>
      <c r="E551" s="150">
        <f>'17 anys'!N69</f>
        <v>7.5</v>
      </c>
      <c r="F551" s="133">
        <f>'17 anys'!O69</f>
        <v>8.125</v>
      </c>
      <c r="G551" s="33"/>
      <c r="H551" s="150">
        <f>'17 anys'!Z69</f>
        <v>7</v>
      </c>
      <c r="I551" s="133">
        <f>'17 anys'!AA69</f>
        <v>7</v>
      </c>
      <c r="J551" s="109">
        <f>'17 anys'!AE69</f>
        <v>8.53125</v>
      </c>
    </row>
    <row r="552" spans="1:10" s="140" customFormat="1" x14ac:dyDescent="0.25">
      <c r="A552" s="302"/>
      <c r="B552" s="263"/>
      <c r="C552" s="257"/>
      <c r="D552" s="150">
        <f>'17 anys'!I70</f>
        <v>8.3333333333333339</v>
      </c>
      <c r="E552" s="150">
        <f>'17 anys'!N70</f>
        <v>6.5</v>
      </c>
      <c r="F552" s="133">
        <f>'17 anys'!O70</f>
        <v>7.416666666666667</v>
      </c>
      <c r="G552" s="150">
        <f>'17 anys'!R70</f>
        <v>5</v>
      </c>
      <c r="H552" s="150">
        <f>'17 anys'!Z70</f>
        <v>6</v>
      </c>
      <c r="I552" s="133">
        <f>'17 anys'!AA70</f>
        <v>5.5</v>
      </c>
      <c r="J552" s="109">
        <f>'17 anys'!AE70</f>
        <v>7.729166666666667</v>
      </c>
    </row>
    <row r="553" spans="1:10" s="140" customFormat="1" x14ac:dyDescent="0.25">
      <c r="A553" s="302"/>
      <c r="B553" s="263"/>
      <c r="C553" s="257"/>
      <c r="D553" s="150">
        <f>'17 anys'!I72</f>
        <v>7.75</v>
      </c>
      <c r="E553" s="150">
        <f>'17 anys'!N72</f>
        <v>7.5</v>
      </c>
      <c r="F553" s="133">
        <f>'17 anys'!O72</f>
        <v>7.625</v>
      </c>
      <c r="G553" s="33"/>
      <c r="H553" s="150">
        <f>'17 anys'!Z72</f>
        <v>9</v>
      </c>
      <c r="I553" s="133">
        <f>'17 anys'!AA72</f>
        <v>9</v>
      </c>
      <c r="J553" s="109">
        <f>'17 anys'!AE72</f>
        <v>8.875</v>
      </c>
    </row>
    <row r="554" spans="1:10" s="140" customFormat="1" x14ac:dyDescent="0.25">
      <c r="A554" s="302"/>
      <c r="B554" s="263"/>
      <c r="C554" s="257"/>
      <c r="D554" s="150">
        <f>'17 anys'!I74</f>
        <v>5.75</v>
      </c>
      <c r="E554" s="150">
        <f>'17 anys'!N74</f>
        <v>5.25</v>
      </c>
      <c r="F554" s="133">
        <f>'17 anys'!O74</f>
        <v>5.5</v>
      </c>
      <c r="G554" s="33"/>
      <c r="H554" s="150">
        <f>'17 anys'!Z74</f>
        <v>5</v>
      </c>
      <c r="I554" s="133">
        <f>'17 anys'!AA74</f>
        <v>5</v>
      </c>
      <c r="J554" s="109">
        <f>'17 anys'!AE74</f>
        <v>5.833333333333333</v>
      </c>
    </row>
    <row r="555" spans="1:10" s="140" customFormat="1" x14ac:dyDescent="0.25">
      <c r="A555" s="302"/>
      <c r="B555" s="263"/>
      <c r="C555" s="257"/>
      <c r="D555" s="150">
        <f>'17 anys'!I76</f>
        <v>7.666666666666667</v>
      </c>
      <c r="E555" s="150">
        <f>'17 anys'!N76</f>
        <v>8.75</v>
      </c>
      <c r="F555" s="133">
        <f>'17 anys'!O76</f>
        <v>8.2083333333333339</v>
      </c>
      <c r="G555" s="150">
        <f>'17 anys'!R76</f>
        <v>5</v>
      </c>
      <c r="H555" s="150">
        <f>'17 anys'!Z76</f>
        <v>8</v>
      </c>
      <c r="I555" s="133">
        <f>'17 anys'!AA76</f>
        <v>6.5</v>
      </c>
      <c r="J555" s="109">
        <f>'17 anys'!AE76</f>
        <v>7.9027777777777786</v>
      </c>
    </row>
    <row r="556" spans="1:10" s="140" customFormat="1" x14ac:dyDescent="0.25">
      <c r="A556" s="302"/>
      <c r="B556" s="263"/>
      <c r="C556" s="257"/>
      <c r="D556" s="150">
        <f>'17 anys'!I77</f>
        <v>7.75</v>
      </c>
      <c r="E556" s="150">
        <f>'17 anys'!N77</f>
        <v>6</v>
      </c>
      <c r="F556" s="133">
        <f>'17 anys'!O77</f>
        <v>6.875</v>
      </c>
      <c r="G556" s="33"/>
      <c r="H556" s="150">
        <f>'17 anys'!Z77</f>
        <v>6</v>
      </c>
      <c r="I556" s="133">
        <f>'17 anys'!AA77</f>
        <v>6</v>
      </c>
      <c r="J556" s="109">
        <f>'17 anys'!AE77</f>
        <v>7.291666666666667</v>
      </c>
    </row>
    <row r="557" spans="1:10" s="140" customFormat="1" x14ac:dyDescent="0.25">
      <c r="A557" s="302"/>
      <c r="B557" s="263"/>
      <c r="C557" s="257"/>
      <c r="D557" s="150">
        <f>'17 anys'!I78</f>
        <v>6</v>
      </c>
      <c r="E557" s="150">
        <f>'17 anys'!N78</f>
        <v>7.25</v>
      </c>
      <c r="F557" s="133">
        <f>'17 anys'!O78</f>
        <v>6.625</v>
      </c>
      <c r="G557" s="33"/>
      <c r="H557" s="150">
        <f>'17 anys'!Z78</f>
        <v>5</v>
      </c>
      <c r="I557" s="133">
        <f>'17 anys'!AA78</f>
        <v>5</v>
      </c>
      <c r="J557" s="109">
        <f>'17 anys'!AE78</f>
        <v>6.208333333333333</v>
      </c>
    </row>
    <row r="558" spans="1:10" s="140" customFormat="1" x14ac:dyDescent="0.25">
      <c r="A558" s="302"/>
      <c r="B558" s="263"/>
      <c r="C558" s="257"/>
      <c r="D558" s="150">
        <f>'17 anys'!I79</f>
        <v>5</v>
      </c>
      <c r="E558" s="150">
        <f>'17 anys'!N79</f>
        <v>6</v>
      </c>
      <c r="F558" s="133">
        <f>'17 anys'!O79</f>
        <v>5.5</v>
      </c>
      <c r="G558" s="33"/>
      <c r="H558" s="150">
        <f>'17 anys'!Z79</f>
        <v>6</v>
      </c>
      <c r="I558" s="133">
        <f>'17 anys'!AA79</f>
        <v>6</v>
      </c>
      <c r="J558" s="109">
        <f>'17 anys'!AE79</f>
        <v>5.375</v>
      </c>
    </row>
    <row r="559" spans="1:10" s="140" customFormat="1" x14ac:dyDescent="0.25">
      <c r="A559" s="302"/>
      <c r="B559" s="263"/>
      <c r="C559" s="257"/>
      <c r="D559" s="150">
        <f>'17 anys'!I81</f>
        <v>6.5</v>
      </c>
      <c r="E559" s="150">
        <f>'17 anys'!N81</f>
        <v>7.5</v>
      </c>
      <c r="F559" s="133">
        <f>'17 anys'!O81</f>
        <v>7</v>
      </c>
      <c r="G559" s="33"/>
      <c r="H559" s="150">
        <f>'17 anys'!Z81</f>
        <v>5</v>
      </c>
      <c r="I559" s="133">
        <f>'17 anys'!AA81</f>
        <v>5</v>
      </c>
      <c r="J559" s="109">
        <f>'17 anys'!AE81</f>
        <v>7.333333333333333</v>
      </c>
    </row>
    <row r="560" spans="1:10" s="140" customFormat="1" x14ac:dyDescent="0.25">
      <c r="A560" s="302"/>
      <c r="B560" s="263"/>
      <c r="C560" s="257"/>
      <c r="D560" s="150">
        <f>'17 anys'!I82</f>
        <v>8.6666666666666661</v>
      </c>
      <c r="E560" s="150">
        <f>'17 anys'!N82</f>
        <v>8.75</v>
      </c>
      <c r="F560" s="133">
        <f>'17 anys'!O82</f>
        <v>8.7083333333333321</v>
      </c>
      <c r="G560" s="150">
        <f>'17 anys'!R82</f>
        <v>8</v>
      </c>
      <c r="H560" s="150">
        <f>'17 anys'!Z82</f>
        <v>8</v>
      </c>
      <c r="I560" s="133">
        <f>'17 anys'!AA82</f>
        <v>8</v>
      </c>
      <c r="J560" s="109">
        <f>'17 anys'!AE82</f>
        <v>8.9027777777777768</v>
      </c>
    </row>
    <row r="561" spans="1:10" s="140" customFormat="1" x14ac:dyDescent="0.25">
      <c r="A561" s="302"/>
      <c r="B561" s="263"/>
      <c r="C561" s="257"/>
      <c r="D561" s="150">
        <f>'17 anys'!I83</f>
        <v>8.25</v>
      </c>
      <c r="E561" s="150">
        <f>'17 anys'!N83</f>
        <v>8</v>
      </c>
      <c r="F561" s="133">
        <f>'17 anys'!O83</f>
        <v>8.125</v>
      </c>
      <c r="G561" s="150">
        <f>'17 anys'!R83</f>
        <v>5</v>
      </c>
      <c r="H561" s="150">
        <f>'17 anys'!Z83</f>
        <v>8</v>
      </c>
      <c r="I561" s="133">
        <f>'17 anys'!AA83</f>
        <v>6.5</v>
      </c>
      <c r="J561" s="109">
        <f>'17 anys'!AE83</f>
        <v>8.2083333333333339</v>
      </c>
    </row>
    <row r="562" spans="1:10" s="140" customFormat="1" x14ac:dyDescent="0.25">
      <c r="A562" s="302"/>
      <c r="B562" s="263"/>
      <c r="C562" s="257"/>
      <c r="D562" s="150">
        <f>'17 anys'!I84</f>
        <v>7.5</v>
      </c>
      <c r="E562" s="150">
        <f>'17 anys'!N84</f>
        <v>7.5</v>
      </c>
      <c r="F562" s="133">
        <f>'17 anys'!O84</f>
        <v>7.5</v>
      </c>
      <c r="G562" s="33"/>
      <c r="H562" s="150">
        <f>'17 anys'!Z84</f>
        <v>7</v>
      </c>
      <c r="I562" s="133">
        <f>'17 anys'!AA84</f>
        <v>7</v>
      </c>
      <c r="J562" s="109">
        <f>'17 anys'!AE84</f>
        <v>8.1666666666666661</v>
      </c>
    </row>
    <row r="563" spans="1:10" s="140" customFormat="1" x14ac:dyDescent="0.25">
      <c r="A563" s="302"/>
      <c r="B563" s="263"/>
      <c r="C563" s="257"/>
      <c r="D563" s="150">
        <f>'17 anys'!I85</f>
        <v>6.25</v>
      </c>
      <c r="E563" s="150">
        <f>'17 anys'!N85</f>
        <v>6</v>
      </c>
      <c r="F563" s="133">
        <f>'17 anys'!O85</f>
        <v>6.125</v>
      </c>
      <c r="G563" s="150">
        <f>'17 anys'!R85</f>
        <v>5</v>
      </c>
      <c r="H563" s="150">
        <f>'17 anys'!Z85</f>
        <v>8</v>
      </c>
      <c r="I563" s="133">
        <f>'17 anys'!AA85</f>
        <v>6.5</v>
      </c>
      <c r="J563" s="109">
        <f>'17 anys'!AE85</f>
        <v>7.208333333333333</v>
      </c>
    </row>
    <row r="564" spans="1:10" s="140" customFormat="1" x14ac:dyDescent="0.25">
      <c r="A564" s="302"/>
      <c r="B564" s="263"/>
      <c r="C564" s="257"/>
      <c r="D564" s="150">
        <f>'17 anys'!I86</f>
        <v>9.3333333333333339</v>
      </c>
      <c r="E564" s="150">
        <f>'17 anys'!N86</f>
        <v>8.3333333333333339</v>
      </c>
      <c r="F564" s="133">
        <f>'17 anys'!O86</f>
        <v>8.8333333333333339</v>
      </c>
      <c r="G564" s="150">
        <f>'17 anys'!R86</f>
        <v>7</v>
      </c>
      <c r="H564" s="150">
        <f>'17 anys'!Z86</f>
        <v>9</v>
      </c>
      <c r="I564" s="133">
        <f>'17 anys'!AA86</f>
        <v>8</v>
      </c>
      <c r="J564" s="109">
        <f>'17 anys'!AE86</f>
        <v>8.9444444444444446</v>
      </c>
    </row>
    <row r="565" spans="1:10" s="140" customFormat="1" x14ac:dyDescent="0.25">
      <c r="A565" s="302"/>
      <c r="B565" s="263"/>
      <c r="C565" s="257"/>
      <c r="D565" s="150">
        <f>'17 anys'!I87</f>
        <v>5.2</v>
      </c>
      <c r="E565" s="150">
        <f>'17 anys'!N87</f>
        <v>5</v>
      </c>
      <c r="F565" s="133">
        <f>'17 anys'!O87</f>
        <v>5.0999999999999996</v>
      </c>
      <c r="G565" s="33"/>
      <c r="H565" s="150">
        <f>'17 anys'!Z87</f>
        <v>5</v>
      </c>
      <c r="I565" s="133">
        <f>'17 anys'!AA87</f>
        <v>5</v>
      </c>
      <c r="J565" s="109">
        <f>'17 anys'!AE87</f>
        <v>5.3666666666666671</v>
      </c>
    </row>
    <row r="566" spans="1:10" s="140" customFormat="1" x14ac:dyDescent="0.25">
      <c r="A566" s="302"/>
      <c r="B566" s="263"/>
      <c r="C566" s="257"/>
      <c r="D566" s="150">
        <f>'17 anys'!I88</f>
        <v>7.25</v>
      </c>
      <c r="E566" s="150">
        <f>'17 anys'!N88</f>
        <v>6.75</v>
      </c>
      <c r="F566" s="133">
        <f>'17 anys'!O88</f>
        <v>7</v>
      </c>
      <c r="G566" s="33"/>
      <c r="H566" s="150">
        <f>'17 anys'!Z88</f>
        <v>6</v>
      </c>
      <c r="I566" s="133">
        <f>'17 anys'!AA88</f>
        <v>6</v>
      </c>
      <c r="J566" s="109">
        <f>'17 anys'!AE88</f>
        <v>7.333333333333333</v>
      </c>
    </row>
    <row r="567" spans="1:10" s="140" customFormat="1" x14ac:dyDescent="0.25">
      <c r="A567" s="302"/>
      <c r="B567" s="263"/>
      <c r="C567" s="257"/>
      <c r="D567" s="150">
        <f>'17 anys'!I91</f>
        <v>8</v>
      </c>
      <c r="E567" s="150">
        <f>'17 anys'!N91</f>
        <v>7</v>
      </c>
      <c r="F567" s="133">
        <f>'17 anys'!O91</f>
        <v>7.5</v>
      </c>
      <c r="G567" s="33"/>
      <c r="H567" s="150">
        <f>'17 anys'!Z91</f>
        <v>7</v>
      </c>
      <c r="I567" s="133">
        <f>'17 anys'!AA91</f>
        <v>7</v>
      </c>
      <c r="J567" s="109">
        <f>'17 anys'!AE91</f>
        <v>7.5</v>
      </c>
    </row>
    <row r="568" spans="1:10" s="140" customFormat="1" x14ac:dyDescent="0.25">
      <c r="A568" s="302"/>
      <c r="B568" s="263"/>
      <c r="C568" s="257"/>
      <c r="D568" s="150">
        <f>'17 anys'!I92</f>
        <v>5.75</v>
      </c>
      <c r="E568" s="150">
        <f>'17 anys'!N92</f>
        <v>5.25</v>
      </c>
      <c r="F568" s="133">
        <f>'17 anys'!O92</f>
        <v>5.5</v>
      </c>
      <c r="G568" s="33"/>
      <c r="H568" s="150">
        <f>'17 anys'!Z92</f>
        <v>5</v>
      </c>
      <c r="I568" s="133">
        <f>'17 anys'!AA92</f>
        <v>5</v>
      </c>
      <c r="J568" s="109">
        <f>'17 anys'!AE92</f>
        <v>6.833333333333333</v>
      </c>
    </row>
    <row r="569" spans="1:10" s="140" customFormat="1" x14ac:dyDescent="0.25">
      <c r="A569" s="302"/>
      <c r="B569" s="263"/>
      <c r="C569" s="257"/>
      <c r="D569" s="150">
        <f>'17 anys'!I93</f>
        <v>9.3333333333333339</v>
      </c>
      <c r="E569" s="150">
        <f>'17 anys'!N93</f>
        <v>9.25</v>
      </c>
      <c r="F569" s="133">
        <f>'17 anys'!O93</f>
        <v>9.2916666666666679</v>
      </c>
      <c r="G569" s="150">
        <f>'17 anys'!R93</f>
        <v>9</v>
      </c>
      <c r="H569" s="150">
        <f>'17 anys'!Z93</f>
        <v>9</v>
      </c>
      <c r="I569" s="133">
        <f>'17 anys'!AA93</f>
        <v>9</v>
      </c>
      <c r="J569" s="109">
        <f>'17 anys'!AE93</f>
        <v>9.0972222222222232</v>
      </c>
    </row>
    <row r="570" spans="1:10" s="140" customFormat="1" x14ac:dyDescent="0.25">
      <c r="A570" s="302"/>
      <c r="B570" s="263"/>
      <c r="C570" s="257"/>
      <c r="D570" s="150">
        <f>'17 anys'!I94</f>
        <v>6.25</v>
      </c>
      <c r="E570" s="150">
        <f>'17 anys'!N94</f>
        <v>5.5</v>
      </c>
      <c r="F570" s="133">
        <f>'17 anys'!O94</f>
        <v>5.875</v>
      </c>
      <c r="G570" s="33"/>
      <c r="H570" s="150">
        <f>'17 anys'!Z94</f>
        <v>5</v>
      </c>
      <c r="I570" s="133">
        <f>'17 anys'!AA94</f>
        <v>5</v>
      </c>
      <c r="J570" s="109">
        <f>'17 anys'!AE94</f>
        <v>6.625</v>
      </c>
    </row>
    <row r="571" spans="1:10" s="140" customFormat="1" x14ac:dyDescent="0.25">
      <c r="A571" s="302"/>
      <c r="B571" s="263"/>
      <c r="C571" s="257"/>
      <c r="D571" s="150">
        <f>'17 anys'!I97</f>
        <v>9</v>
      </c>
      <c r="E571" s="150">
        <f>'17 anys'!N97</f>
        <v>8.25</v>
      </c>
      <c r="F571" s="133">
        <f>'17 anys'!O97</f>
        <v>8.625</v>
      </c>
      <c r="G571" s="33"/>
      <c r="H571" s="150">
        <f>'17 anys'!Z97</f>
        <v>8</v>
      </c>
      <c r="I571" s="133">
        <f>'17 anys'!AA97</f>
        <v>8</v>
      </c>
      <c r="J571" s="109">
        <f>'17 anys'!AE97</f>
        <v>8.5416666666666661</v>
      </c>
    </row>
    <row r="572" spans="1:10" s="140" customFormat="1" x14ac:dyDescent="0.25">
      <c r="A572" s="302"/>
      <c r="B572" s="263"/>
      <c r="C572" s="257"/>
      <c r="D572" s="150">
        <f>'17 anys'!I98</f>
        <v>6.25</v>
      </c>
      <c r="E572" s="150">
        <f>'17 anys'!N98</f>
        <v>5.666666666666667</v>
      </c>
      <c r="F572" s="133">
        <f>'17 anys'!O98</f>
        <v>5.9583333333333339</v>
      </c>
      <c r="G572" s="33"/>
      <c r="H572" s="33"/>
      <c r="I572" s="33"/>
      <c r="J572" s="109">
        <f>'17 anys'!AE98</f>
        <v>7.2395833333333339</v>
      </c>
    </row>
    <row r="573" spans="1:10" s="140" customFormat="1" x14ac:dyDescent="0.25">
      <c r="A573" s="302"/>
      <c r="B573" s="263"/>
      <c r="C573" s="257"/>
      <c r="D573" s="150">
        <f>'17 anys'!I99</f>
        <v>5.2</v>
      </c>
      <c r="E573" s="150">
        <f>'17 anys'!N99</f>
        <v>4.333333333333333</v>
      </c>
      <c r="F573" s="133">
        <f>'17 anys'!O99</f>
        <v>4.7666666666666666</v>
      </c>
      <c r="G573" s="33"/>
      <c r="H573" s="33"/>
      <c r="I573" s="33"/>
      <c r="J573" s="109">
        <f>'17 anys'!AE99</f>
        <v>6.5888888888888886</v>
      </c>
    </row>
    <row r="574" spans="1:10" s="140" customFormat="1" x14ac:dyDescent="0.25">
      <c r="A574" s="302"/>
      <c r="B574" s="263"/>
      <c r="C574" s="257"/>
      <c r="D574" s="150">
        <f>'17 anys'!I100</f>
        <v>6.2</v>
      </c>
      <c r="E574" s="150">
        <f>'17 anys'!N100</f>
        <v>6.333333333333333</v>
      </c>
      <c r="F574" s="133">
        <f>'17 anys'!O100</f>
        <v>6.2666666666666666</v>
      </c>
      <c r="G574" s="33"/>
      <c r="H574" s="150">
        <f>'17 anys'!Z100</f>
        <v>5</v>
      </c>
      <c r="I574" s="133">
        <f>'17 anys'!AA100</f>
        <v>5</v>
      </c>
      <c r="J574" s="109">
        <f>'17 anys'!AE100</f>
        <v>6.7555555555555555</v>
      </c>
    </row>
    <row r="575" spans="1:10" s="140" customFormat="1" x14ac:dyDescent="0.25">
      <c r="A575" s="302"/>
      <c r="B575" s="263"/>
      <c r="C575" s="257"/>
      <c r="D575" s="150">
        <f>'17 anys'!I101</f>
        <v>9.1999999999999993</v>
      </c>
      <c r="E575" s="150">
        <f>'17 anys'!N101</f>
        <v>8.25</v>
      </c>
      <c r="F575" s="133">
        <f>'17 anys'!O101</f>
        <v>8.7249999999999996</v>
      </c>
      <c r="G575" s="33"/>
      <c r="H575" s="33"/>
      <c r="I575" s="33"/>
      <c r="J575" s="109">
        <f>'17 anys'!AE101</f>
        <v>8.8625000000000007</v>
      </c>
    </row>
    <row r="576" spans="1:10" s="140" customFormat="1" x14ac:dyDescent="0.25">
      <c r="A576" s="302"/>
      <c r="B576" s="263"/>
      <c r="C576" s="257"/>
      <c r="D576" s="33"/>
      <c r="E576" s="150">
        <f>'17 anys'!N102</f>
        <v>5</v>
      </c>
      <c r="F576" s="133">
        <f>'17 anys'!O102</f>
        <v>5</v>
      </c>
      <c r="G576" s="33"/>
      <c r="H576" s="33"/>
      <c r="I576" s="33"/>
      <c r="J576" s="109">
        <f>'17 anys'!AE102</f>
        <v>5.666666666666667</v>
      </c>
    </row>
    <row r="577" spans="1:10" s="140" customFormat="1" x14ac:dyDescent="0.25">
      <c r="A577" s="302"/>
      <c r="B577" s="263"/>
      <c r="C577" s="257"/>
      <c r="D577" s="150">
        <f>'17 anys'!I104</f>
        <v>7.8</v>
      </c>
      <c r="E577" s="150">
        <f>'17 anys'!N104</f>
        <v>7.75</v>
      </c>
      <c r="F577" s="133">
        <f>'17 anys'!O104</f>
        <v>7.7750000000000004</v>
      </c>
      <c r="G577" s="33"/>
      <c r="H577" s="33"/>
      <c r="I577" s="33"/>
      <c r="J577" s="109">
        <f>'17 anys'!AE104</f>
        <v>8.8874999999999993</v>
      </c>
    </row>
    <row r="578" spans="1:10" s="140" customFormat="1" x14ac:dyDescent="0.25">
      <c r="A578" s="302"/>
      <c r="B578" s="263"/>
      <c r="C578" s="257"/>
      <c r="D578" s="150">
        <f>'17 anys'!I105</f>
        <v>3.5</v>
      </c>
      <c r="E578" s="150">
        <f>'17 anys'!N105</f>
        <v>2.6666666666666665</v>
      </c>
      <c r="F578" s="133">
        <f>'17 anys'!O105</f>
        <v>3.083333333333333</v>
      </c>
      <c r="G578" s="33"/>
      <c r="H578" s="33"/>
      <c r="I578" s="33"/>
      <c r="J578" s="109">
        <f>'17 anys'!AE105</f>
        <v>4.770833333333333</v>
      </c>
    </row>
    <row r="579" spans="1:10" s="140" customFormat="1" x14ac:dyDescent="0.25">
      <c r="A579" s="302"/>
      <c r="B579" s="263"/>
      <c r="C579" s="257"/>
      <c r="D579" s="150">
        <f>'17 anys'!I107</f>
        <v>5.4</v>
      </c>
      <c r="E579" s="150">
        <f>'17 anys'!N107</f>
        <v>5.5</v>
      </c>
      <c r="F579" s="133">
        <f>'17 anys'!O107</f>
        <v>5.45</v>
      </c>
      <c r="G579" s="33"/>
      <c r="H579" s="33"/>
      <c r="I579" s="33"/>
      <c r="J579" s="109">
        <f>'17 anys'!AE107</f>
        <v>7.2249999999999996</v>
      </c>
    </row>
    <row r="580" spans="1:10" s="140" customFormat="1" x14ac:dyDescent="0.25">
      <c r="A580" s="302"/>
      <c r="B580" s="263"/>
      <c r="C580" s="257"/>
      <c r="D580" s="150">
        <f>'17 anys'!I108</f>
        <v>8.4</v>
      </c>
      <c r="E580" s="150">
        <f>'17 anys'!N108</f>
        <v>7.666666666666667</v>
      </c>
      <c r="F580" s="133">
        <f>'17 anys'!O108</f>
        <v>8.0333333333333332</v>
      </c>
      <c r="G580" s="33"/>
      <c r="H580" s="150">
        <f>'17 anys'!Z108</f>
        <v>7</v>
      </c>
      <c r="I580" s="133">
        <f>'17 anys'!AA108</f>
        <v>7</v>
      </c>
      <c r="J580" s="109">
        <f>'17 anys'!AE108</f>
        <v>8.3444444444444432</v>
      </c>
    </row>
    <row r="581" spans="1:10" s="140" customFormat="1" x14ac:dyDescent="0.25">
      <c r="A581" s="302"/>
      <c r="B581" s="263"/>
      <c r="C581" s="257"/>
      <c r="D581" s="150">
        <f>'17 anys'!I112</f>
        <v>2.25</v>
      </c>
      <c r="E581" s="150">
        <f>'17 anys'!N112</f>
        <v>1</v>
      </c>
      <c r="F581" s="133">
        <f>'17 anys'!O112</f>
        <v>1.625</v>
      </c>
      <c r="G581" s="33"/>
      <c r="H581" s="150">
        <f>'17 anys'!Z112</f>
        <v>4</v>
      </c>
      <c r="I581" s="133">
        <f>'17 anys'!AA112</f>
        <v>4</v>
      </c>
      <c r="J581" s="109">
        <f>'17 anys'!AE112</f>
        <v>2.40625</v>
      </c>
    </row>
    <row r="582" spans="1:10" s="140" customFormat="1" x14ac:dyDescent="0.25">
      <c r="A582" s="302"/>
      <c r="B582" s="263"/>
      <c r="C582" s="258"/>
      <c r="D582" s="148">
        <f>'17 anys'!I113</f>
        <v>8.8000000000000007</v>
      </c>
      <c r="E582" s="148">
        <f>'17 anys'!N113</f>
        <v>8.6666666666666661</v>
      </c>
      <c r="F582" s="134">
        <f>'17 anys'!O113</f>
        <v>8.7333333333333343</v>
      </c>
      <c r="G582" s="255"/>
      <c r="H582" s="255"/>
      <c r="I582" s="255"/>
      <c r="J582" s="111">
        <f>'17 anys'!AE113</f>
        <v>9.3666666666666671</v>
      </c>
    </row>
    <row r="583" spans="1:10" s="140" customFormat="1" x14ac:dyDescent="0.25">
      <c r="A583" s="302"/>
      <c r="B583" s="263"/>
      <c r="C583" s="259" t="s">
        <v>87</v>
      </c>
      <c r="D583" s="150">
        <f>'17 anys'!I6</f>
        <v>6</v>
      </c>
      <c r="E583" s="150">
        <f>'17 anys'!N6</f>
        <v>5</v>
      </c>
      <c r="F583" s="133">
        <f>'17 anys'!O6</f>
        <v>5.5</v>
      </c>
      <c r="G583" s="150">
        <f>'17 anys'!R6</f>
        <v>7</v>
      </c>
      <c r="H583" s="150">
        <f>'17 anys'!Z6</f>
        <v>5.666666666666667</v>
      </c>
      <c r="I583" s="133">
        <f>'17 anys'!AA6</f>
        <v>6.3333333333333339</v>
      </c>
      <c r="J583" s="109">
        <f>'17 anys'!AE6</f>
        <v>6.2777777777777786</v>
      </c>
    </row>
    <row r="584" spans="1:10" s="140" customFormat="1" x14ac:dyDescent="0.25">
      <c r="A584" s="302"/>
      <c r="B584" s="263"/>
      <c r="C584" s="260"/>
      <c r="D584" s="150">
        <f>'17 anys'!I8</f>
        <v>7.666666666666667</v>
      </c>
      <c r="E584" s="150">
        <f>'17 anys'!N8</f>
        <v>6.5</v>
      </c>
      <c r="F584" s="133">
        <f>'17 anys'!O8</f>
        <v>7.0833333333333339</v>
      </c>
      <c r="G584" s="150">
        <f>'17 anys'!R8</f>
        <v>5</v>
      </c>
      <c r="H584" s="150">
        <f>'17 anys'!Z8</f>
        <v>5.333333333333333</v>
      </c>
      <c r="I584" s="133">
        <f>'17 anys'!AA8</f>
        <v>5.1666666666666661</v>
      </c>
      <c r="J584" s="109">
        <f>'17 anys'!AE8</f>
        <v>7.083333333333333</v>
      </c>
    </row>
    <row r="585" spans="1:10" s="140" customFormat="1" x14ac:dyDescent="0.25">
      <c r="A585" s="302"/>
      <c r="B585" s="263"/>
      <c r="C585" s="260"/>
      <c r="D585" s="150">
        <f>'17 anys'!I10</f>
        <v>6</v>
      </c>
      <c r="E585" s="150">
        <f>'17 anys'!N10</f>
        <v>6</v>
      </c>
      <c r="F585" s="133">
        <f>'17 anys'!O10</f>
        <v>6</v>
      </c>
      <c r="G585" s="150">
        <f>'17 anys'!R10</f>
        <v>7</v>
      </c>
      <c r="H585" s="150">
        <f>'17 anys'!Z10</f>
        <v>5.5</v>
      </c>
      <c r="I585" s="133">
        <f>'17 anys'!AA10</f>
        <v>6.25</v>
      </c>
      <c r="J585" s="109">
        <f>'17 anys'!AE10</f>
        <v>6.416666666666667</v>
      </c>
    </row>
    <row r="586" spans="1:10" s="140" customFormat="1" x14ac:dyDescent="0.25">
      <c r="A586" s="302"/>
      <c r="B586" s="263"/>
      <c r="C586" s="260"/>
      <c r="D586" s="150">
        <f>'17 anys'!I12</f>
        <v>6.666666666666667</v>
      </c>
      <c r="E586" s="150">
        <f>'17 anys'!N12</f>
        <v>7</v>
      </c>
      <c r="F586" s="133">
        <f>'17 anys'!O12</f>
        <v>6.8333333333333339</v>
      </c>
      <c r="G586" s="150">
        <f>'17 anys'!R12</f>
        <v>7</v>
      </c>
      <c r="H586" s="150">
        <f>'17 anys'!Z12</f>
        <v>8.5</v>
      </c>
      <c r="I586" s="133">
        <f>'17 anys'!AA12</f>
        <v>7.75</v>
      </c>
      <c r="J586" s="109">
        <f>'17 anys'!AE12</f>
        <v>7.8611111111111116</v>
      </c>
    </row>
    <row r="587" spans="1:10" s="140" customFormat="1" x14ac:dyDescent="0.25">
      <c r="A587" s="302"/>
      <c r="B587" s="263"/>
      <c r="C587" s="260"/>
      <c r="D587" s="150">
        <f>'17 anys'!I13</f>
        <v>8</v>
      </c>
      <c r="E587" s="150">
        <f>'17 anys'!N13</f>
        <v>6</v>
      </c>
      <c r="F587" s="133">
        <f>'17 anys'!O13</f>
        <v>7</v>
      </c>
      <c r="G587" s="150">
        <f>'17 anys'!R13</f>
        <v>7</v>
      </c>
      <c r="H587" s="150">
        <f>'17 anys'!Z13</f>
        <v>7.333333333333333</v>
      </c>
      <c r="I587" s="133">
        <f>'17 anys'!AA13</f>
        <v>7.1666666666666661</v>
      </c>
      <c r="J587" s="109">
        <f>'17 anys'!AE13</f>
        <v>8.0555555555555554</v>
      </c>
    </row>
    <row r="588" spans="1:10" s="140" customFormat="1" x14ac:dyDescent="0.25">
      <c r="A588" s="302"/>
      <c r="B588" s="263"/>
      <c r="C588" s="260"/>
      <c r="D588" s="150">
        <f>'17 anys'!I14</f>
        <v>9</v>
      </c>
      <c r="E588" s="150">
        <f>'17 anys'!N14</f>
        <v>9</v>
      </c>
      <c r="F588" s="133">
        <f>'17 anys'!O14</f>
        <v>9</v>
      </c>
      <c r="G588" s="150">
        <f>'17 anys'!R14</f>
        <v>8</v>
      </c>
      <c r="H588" s="150">
        <f>'17 anys'!Z14</f>
        <v>7.666666666666667</v>
      </c>
      <c r="I588" s="133">
        <f>'17 anys'!AA14</f>
        <v>7.8333333333333339</v>
      </c>
      <c r="J588" s="109">
        <f>'17 anys'!AE14</f>
        <v>8.9444444444444446</v>
      </c>
    </row>
    <row r="589" spans="1:10" s="140" customFormat="1" x14ac:dyDescent="0.25">
      <c r="A589" s="302"/>
      <c r="B589" s="263"/>
      <c r="C589" s="260"/>
      <c r="D589" s="150">
        <f>'17 anys'!I18</f>
        <v>9.3333333333333339</v>
      </c>
      <c r="E589" s="150">
        <f>'17 anys'!N18</f>
        <v>8</v>
      </c>
      <c r="F589" s="133">
        <f>'17 anys'!O18</f>
        <v>8.6666666666666679</v>
      </c>
      <c r="G589" s="150">
        <f>'17 anys'!R18</f>
        <v>9</v>
      </c>
      <c r="H589" s="150">
        <f>'17 anys'!Z18</f>
        <v>8.6666666666666661</v>
      </c>
      <c r="I589" s="133">
        <f>'17 anys'!AA18</f>
        <v>8.8333333333333321</v>
      </c>
      <c r="J589" s="109">
        <f>'17 anys'!AE18</f>
        <v>9.1666666666666661</v>
      </c>
    </row>
    <row r="590" spans="1:10" s="140" customFormat="1" x14ac:dyDescent="0.25">
      <c r="A590" s="302"/>
      <c r="B590" s="263"/>
      <c r="C590" s="260"/>
      <c r="D590" s="150">
        <f>'17 anys'!I19</f>
        <v>6.333333333333333</v>
      </c>
      <c r="E590" s="150">
        <f>'17 anys'!N19</f>
        <v>5</v>
      </c>
      <c r="F590" s="133">
        <f>'17 anys'!O19</f>
        <v>5.6666666666666661</v>
      </c>
      <c r="G590" s="150">
        <f>'17 anys'!R19</f>
        <v>8</v>
      </c>
      <c r="H590" s="150">
        <f>'17 anys'!Z19</f>
        <v>6</v>
      </c>
      <c r="I590" s="133">
        <f>'17 anys'!AA19</f>
        <v>7</v>
      </c>
      <c r="J590" s="109">
        <f>'17 anys'!AE19</f>
        <v>5.8888888888888884</v>
      </c>
    </row>
    <row r="591" spans="1:10" s="140" customFormat="1" x14ac:dyDescent="0.25">
      <c r="A591" s="302"/>
      <c r="B591" s="263"/>
      <c r="C591" s="260"/>
      <c r="D591" s="150">
        <f>'17 anys'!I21</f>
        <v>10</v>
      </c>
      <c r="E591" s="150">
        <f>'17 anys'!N21</f>
        <v>9.5</v>
      </c>
      <c r="F591" s="133">
        <f>'17 anys'!O21</f>
        <v>9.75</v>
      </c>
      <c r="G591" s="150">
        <f>'17 anys'!R21</f>
        <v>10</v>
      </c>
      <c r="H591" s="150">
        <f>'17 anys'!Z21</f>
        <v>9.6666666666666661</v>
      </c>
      <c r="I591" s="133">
        <f>'17 anys'!AA21</f>
        <v>9.8333333333333321</v>
      </c>
      <c r="J591" s="109">
        <f>'17 anys'!AE21</f>
        <v>9.5277777777777768</v>
      </c>
    </row>
    <row r="592" spans="1:10" s="140" customFormat="1" x14ac:dyDescent="0.25">
      <c r="A592" s="302"/>
      <c r="B592" s="263"/>
      <c r="C592" s="260"/>
      <c r="D592" s="150">
        <f>'17 anys'!I22</f>
        <v>6.666666666666667</v>
      </c>
      <c r="E592" s="150">
        <f>'17 anys'!N22</f>
        <v>5</v>
      </c>
      <c r="F592" s="133">
        <f>'17 anys'!O22</f>
        <v>5.8333333333333339</v>
      </c>
      <c r="G592" s="150">
        <f>'17 anys'!R22</f>
        <v>5</v>
      </c>
      <c r="H592" s="150">
        <f>'17 anys'!Z22</f>
        <v>5</v>
      </c>
      <c r="I592" s="133">
        <f>'17 anys'!AA22</f>
        <v>5</v>
      </c>
      <c r="J592" s="109">
        <f>'17 anys'!AE22</f>
        <v>6.6111111111111116</v>
      </c>
    </row>
    <row r="593" spans="1:10" s="140" customFormat="1" x14ac:dyDescent="0.25">
      <c r="A593" s="302"/>
      <c r="B593" s="263"/>
      <c r="C593" s="260"/>
      <c r="D593" s="150">
        <f>'17 anys'!I26</f>
        <v>5</v>
      </c>
      <c r="E593" s="150">
        <f>'17 anys'!N26</f>
        <v>6</v>
      </c>
      <c r="F593" s="133">
        <f>'17 anys'!O26</f>
        <v>5.5</v>
      </c>
      <c r="G593" s="150">
        <f>'17 anys'!R26</f>
        <v>5</v>
      </c>
      <c r="H593" s="150">
        <f>'17 anys'!Z26</f>
        <v>5.666666666666667</v>
      </c>
      <c r="I593" s="133">
        <f>'17 anys'!AA26</f>
        <v>5.3333333333333339</v>
      </c>
      <c r="J593" s="109">
        <f>'17 anys'!AE26</f>
        <v>6.6111111111111116</v>
      </c>
    </row>
    <row r="594" spans="1:10" s="140" customFormat="1" x14ac:dyDescent="0.25">
      <c r="A594" s="302"/>
      <c r="B594" s="263"/>
      <c r="C594" s="260"/>
      <c r="D594" s="150">
        <f>'17 anys'!I27</f>
        <v>6</v>
      </c>
      <c r="E594" s="150">
        <f>'17 anys'!N27</f>
        <v>6</v>
      </c>
      <c r="F594" s="133">
        <f>'17 anys'!O27</f>
        <v>6</v>
      </c>
      <c r="G594" s="150">
        <f>'17 anys'!R27</f>
        <v>6</v>
      </c>
      <c r="H594" s="150">
        <f>'17 anys'!Z27</f>
        <v>5.5</v>
      </c>
      <c r="I594" s="133">
        <f>'17 anys'!AA27</f>
        <v>5.75</v>
      </c>
      <c r="J594" s="109">
        <f>'17 anys'!AE27</f>
        <v>6.583333333333333</v>
      </c>
    </row>
    <row r="595" spans="1:10" s="140" customFormat="1" x14ac:dyDescent="0.25">
      <c r="A595" s="302"/>
      <c r="B595" s="263"/>
      <c r="C595" s="260"/>
      <c r="D595" s="150">
        <f>'17 anys'!I28</f>
        <v>8</v>
      </c>
      <c r="E595" s="150">
        <f>'17 anys'!N28</f>
        <v>7</v>
      </c>
      <c r="F595" s="133">
        <f>'17 anys'!O28</f>
        <v>7.5</v>
      </c>
      <c r="G595" s="150">
        <f>'17 anys'!R28</f>
        <v>6</v>
      </c>
      <c r="H595" s="150">
        <f>'17 anys'!Z28</f>
        <v>7.333333333333333</v>
      </c>
      <c r="I595" s="133">
        <f>'17 anys'!AA28</f>
        <v>6.6666666666666661</v>
      </c>
      <c r="J595" s="109">
        <f>'17 anys'!AE28</f>
        <v>7.7222222222222214</v>
      </c>
    </row>
    <row r="596" spans="1:10" s="140" customFormat="1" x14ac:dyDescent="0.25">
      <c r="A596" s="302"/>
      <c r="B596" s="263"/>
      <c r="C596" s="260"/>
      <c r="D596" s="150">
        <f>'17 anys'!I31</f>
        <v>8.3333333333333339</v>
      </c>
      <c r="E596" s="150">
        <f>'17 anys'!N31</f>
        <v>9.5</v>
      </c>
      <c r="F596" s="133">
        <f>'17 anys'!O31</f>
        <v>8.9166666666666679</v>
      </c>
      <c r="G596" s="150">
        <f>'17 anys'!R31</f>
        <v>9</v>
      </c>
      <c r="H596" s="150">
        <f>'17 anys'!Z31</f>
        <v>8.5</v>
      </c>
      <c r="I596" s="133">
        <f>'17 anys'!AA31</f>
        <v>8.75</v>
      </c>
      <c r="J596" s="109">
        <f>'17 anys'!AE31</f>
        <v>8.8888888888888893</v>
      </c>
    </row>
    <row r="597" spans="1:10" s="140" customFormat="1" x14ac:dyDescent="0.25">
      <c r="A597" s="302"/>
      <c r="B597" s="263"/>
      <c r="C597" s="260"/>
      <c r="D597" s="150">
        <f>'17 anys'!I32</f>
        <v>4</v>
      </c>
      <c r="E597" s="150">
        <f>'17 anys'!N32</f>
        <v>4.5</v>
      </c>
      <c r="F597" s="133">
        <f>'17 anys'!O32</f>
        <v>4.25</v>
      </c>
      <c r="G597" s="150">
        <f>'17 anys'!R32</f>
        <v>3</v>
      </c>
      <c r="H597" s="150">
        <f>'17 anys'!Z32</f>
        <v>4</v>
      </c>
      <c r="I597" s="133">
        <f>'17 anys'!AA32</f>
        <v>3.5</v>
      </c>
      <c r="J597" s="109">
        <f>'17 anys'!AE32</f>
        <v>5.25</v>
      </c>
    </row>
    <row r="598" spans="1:10" s="140" customFormat="1" x14ac:dyDescent="0.25">
      <c r="A598" s="302"/>
      <c r="B598" s="263"/>
      <c r="C598" s="260"/>
      <c r="D598" s="150">
        <f>'17 anys'!I33</f>
        <v>9.3333333333333339</v>
      </c>
      <c r="E598" s="150">
        <f>'17 anys'!N33</f>
        <v>10</v>
      </c>
      <c r="F598" s="133">
        <f>'17 anys'!O33</f>
        <v>9.6666666666666679</v>
      </c>
      <c r="G598" s="150">
        <f>'17 anys'!R33</f>
        <v>8</v>
      </c>
      <c r="H598" s="150">
        <f>'17 anys'!Z33</f>
        <v>8.3333333333333339</v>
      </c>
      <c r="I598" s="133">
        <f>'17 anys'!AA33</f>
        <v>8.1666666666666679</v>
      </c>
      <c r="J598" s="109">
        <f>'17 anys'!AE33</f>
        <v>9.2777777777777786</v>
      </c>
    </row>
    <row r="599" spans="1:10" s="140" customFormat="1" x14ac:dyDescent="0.25">
      <c r="A599" s="302"/>
      <c r="B599" s="263"/>
      <c r="C599" s="260"/>
      <c r="D599" s="150">
        <f>'17 anys'!I34</f>
        <v>5.333333333333333</v>
      </c>
      <c r="E599" s="150">
        <f>'17 anys'!N34</f>
        <v>6</v>
      </c>
      <c r="F599" s="133">
        <f>'17 anys'!O34</f>
        <v>5.6666666666666661</v>
      </c>
      <c r="G599" s="150">
        <f>'17 anys'!R34</f>
        <v>5</v>
      </c>
      <c r="H599" s="150">
        <f>'17 anys'!Z34</f>
        <v>5.333333333333333</v>
      </c>
      <c r="I599" s="133">
        <f>'17 anys'!AA34</f>
        <v>5.1666666666666661</v>
      </c>
      <c r="J599" s="109">
        <f>'17 anys'!AE34</f>
        <v>5.9444444444444438</v>
      </c>
    </row>
    <row r="600" spans="1:10" s="140" customFormat="1" x14ac:dyDescent="0.25">
      <c r="A600" s="302"/>
      <c r="B600" s="263"/>
      <c r="C600" s="260"/>
      <c r="D600" s="150">
        <f>'17 anys'!I36</f>
        <v>5.666666666666667</v>
      </c>
      <c r="E600" s="150">
        <f>'17 anys'!N36</f>
        <v>5</v>
      </c>
      <c r="F600" s="133">
        <f>'17 anys'!O36</f>
        <v>5.3333333333333339</v>
      </c>
      <c r="G600" s="150">
        <f>'17 anys'!R36</f>
        <v>5</v>
      </c>
      <c r="H600" s="150">
        <f>'17 anys'!Z36</f>
        <v>5.333333333333333</v>
      </c>
      <c r="I600" s="133">
        <f>'17 anys'!AA36</f>
        <v>5.1666666666666661</v>
      </c>
      <c r="J600" s="109">
        <f>'17 anys'!AE36</f>
        <v>5.833333333333333</v>
      </c>
    </row>
    <row r="601" spans="1:10" s="140" customFormat="1" x14ac:dyDescent="0.25">
      <c r="A601" s="302"/>
      <c r="B601" s="263"/>
      <c r="C601" s="260"/>
      <c r="D601" s="150">
        <f>'17 anys'!I39</f>
        <v>8.3333333333333339</v>
      </c>
      <c r="E601" s="150">
        <f>'17 anys'!N39</f>
        <v>7</v>
      </c>
      <c r="F601" s="133">
        <f>'17 anys'!O39</f>
        <v>7.666666666666667</v>
      </c>
      <c r="G601" s="150">
        <f>'17 anys'!R39</f>
        <v>8</v>
      </c>
      <c r="H601" s="150">
        <f>'17 anys'!Z39</f>
        <v>6</v>
      </c>
      <c r="I601" s="133">
        <f>'17 anys'!AA39</f>
        <v>7</v>
      </c>
      <c r="J601" s="109">
        <f>'17 anys'!AE39</f>
        <v>8.2222222222222232</v>
      </c>
    </row>
    <row r="602" spans="1:10" s="140" customFormat="1" x14ac:dyDescent="0.25">
      <c r="A602" s="302"/>
      <c r="B602" s="263"/>
      <c r="C602" s="260"/>
      <c r="D602" s="150">
        <f>'17 anys'!I40</f>
        <v>9</v>
      </c>
      <c r="E602" s="150">
        <f>'17 anys'!N40</f>
        <v>9.5</v>
      </c>
      <c r="F602" s="133">
        <f>'17 anys'!O40</f>
        <v>9.25</v>
      </c>
      <c r="G602" s="150">
        <f>'17 anys'!R40</f>
        <v>9</v>
      </c>
      <c r="H602" s="150">
        <f>'17 anys'!Z40</f>
        <v>8</v>
      </c>
      <c r="I602" s="133">
        <f>'17 anys'!AA40</f>
        <v>8.5</v>
      </c>
      <c r="J602" s="109">
        <f>'17 anys'!AE40</f>
        <v>9.25</v>
      </c>
    </row>
    <row r="603" spans="1:10" s="140" customFormat="1" x14ac:dyDescent="0.25">
      <c r="A603" s="302"/>
      <c r="B603" s="263"/>
      <c r="C603" s="260"/>
      <c r="D603" s="150">
        <f>'17 anys'!I43</f>
        <v>6.333333333333333</v>
      </c>
      <c r="E603" s="150">
        <f>'17 anys'!N43</f>
        <v>7.5</v>
      </c>
      <c r="F603" s="133">
        <f>'17 anys'!O43</f>
        <v>6.9166666666666661</v>
      </c>
      <c r="G603" s="150">
        <f>'17 anys'!R43</f>
        <v>6</v>
      </c>
      <c r="H603" s="150">
        <f>'17 anys'!Z43</f>
        <v>7</v>
      </c>
      <c r="I603" s="133">
        <f>'17 anys'!AA43</f>
        <v>6.5</v>
      </c>
      <c r="J603" s="109">
        <f>'17 anys'!AE43</f>
        <v>7.8055555555555545</v>
      </c>
    </row>
    <row r="604" spans="1:10" s="140" customFormat="1" x14ac:dyDescent="0.25">
      <c r="A604" s="302"/>
      <c r="B604" s="263"/>
      <c r="C604" s="260"/>
      <c r="D604" s="150">
        <f>'17 anys'!I44</f>
        <v>4.666666666666667</v>
      </c>
      <c r="E604" s="150">
        <f>'17 anys'!N44</f>
        <v>4.5</v>
      </c>
      <c r="F604" s="133">
        <f>'17 anys'!O44</f>
        <v>4.5833333333333339</v>
      </c>
      <c r="G604" s="150">
        <f>'17 anys'!R44</f>
        <v>5</v>
      </c>
      <c r="H604" s="150">
        <f>'17 anys'!Z44</f>
        <v>6</v>
      </c>
      <c r="I604" s="133">
        <f>'17 anys'!AA44</f>
        <v>5.5</v>
      </c>
      <c r="J604" s="109">
        <f>'17 anys'!AE44</f>
        <v>5.0277777777777777</v>
      </c>
    </row>
    <row r="605" spans="1:10" s="140" customFormat="1" x14ac:dyDescent="0.25">
      <c r="A605" s="302"/>
      <c r="B605" s="263"/>
      <c r="C605" s="260"/>
      <c r="D605" s="150">
        <f>'17 anys'!I51</f>
        <v>6.666666666666667</v>
      </c>
      <c r="E605" s="150">
        <f>'17 anys'!N51</f>
        <v>5.5</v>
      </c>
      <c r="F605" s="133">
        <f>'17 anys'!O51</f>
        <v>6.0833333333333339</v>
      </c>
      <c r="G605" s="150">
        <f>'17 anys'!R51</f>
        <v>7</v>
      </c>
      <c r="H605" s="150">
        <f>'17 anys'!Z51</f>
        <v>6.666666666666667</v>
      </c>
      <c r="I605" s="133">
        <f>'17 anys'!AA51</f>
        <v>6.8333333333333339</v>
      </c>
      <c r="J605" s="109">
        <f>'17 anys'!AE51</f>
        <v>7.6388888888888893</v>
      </c>
    </row>
    <row r="606" spans="1:10" s="140" customFormat="1" x14ac:dyDescent="0.25">
      <c r="A606" s="302"/>
      <c r="B606" s="263"/>
      <c r="C606" s="260"/>
      <c r="D606" s="150">
        <f>'17 anys'!I52</f>
        <v>5.333333333333333</v>
      </c>
      <c r="E606" s="150">
        <f>'17 anys'!N52</f>
        <v>5.5</v>
      </c>
      <c r="F606" s="133">
        <f>'17 anys'!O52</f>
        <v>5.4166666666666661</v>
      </c>
      <c r="G606" s="150">
        <f>'17 anys'!R52</f>
        <v>5</v>
      </c>
      <c r="H606" s="150">
        <f>'17 anys'!Z52</f>
        <v>5.666666666666667</v>
      </c>
      <c r="I606" s="133">
        <f>'17 anys'!AA52</f>
        <v>5.3333333333333339</v>
      </c>
      <c r="J606" s="109">
        <f>'17 anys'!AE52</f>
        <v>6.25</v>
      </c>
    </row>
    <row r="607" spans="1:10" s="140" customFormat="1" x14ac:dyDescent="0.25">
      <c r="A607" s="302"/>
      <c r="B607" s="263"/>
      <c r="C607" s="260"/>
      <c r="D607" s="150">
        <f>'17 anys'!I54</f>
        <v>5.333333333333333</v>
      </c>
      <c r="E607" s="150">
        <f>'17 anys'!N54</f>
        <v>7.5</v>
      </c>
      <c r="F607" s="133">
        <f>'17 anys'!O54</f>
        <v>6.4166666666666661</v>
      </c>
      <c r="G607" s="150">
        <f>'17 anys'!R54</f>
        <v>5</v>
      </c>
      <c r="H607" s="150">
        <f>'17 anys'!Z54</f>
        <v>5.333333333333333</v>
      </c>
      <c r="I607" s="133">
        <f>'17 anys'!AA54</f>
        <v>5.1666666666666661</v>
      </c>
      <c r="J607" s="109">
        <f>'17 anys'!AE54</f>
        <v>6.5277777777777777</v>
      </c>
    </row>
    <row r="608" spans="1:10" s="140" customFormat="1" x14ac:dyDescent="0.25">
      <c r="A608" s="302"/>
      <c r="B608" s="263"/>
      <c r="C608" s="260"/>
      <c r="D608" s="150">
        <f>'17 anys'!I55</f>
        <v>6</v>
      </c>
      <c r="E608" s="150">
        <f>'17 anys'!N55</f>
        <v>7</v>
      </c>
      <c r="F608" s="133">
        <f>'17 anys'!O55</f>
        <v>6.5</v>
      </c>
      <c r="G608" s="150">
        <f>'17 anys'!R55</f>
        <v>6</v>
      </c>
      <c r="H608" s="150">
        <f>'17 anys'!Z55</f>
        <v>5.666666666666667</v>
      </c>
      <c r="I608" s="133">
        <f>'17 anys'!AA55</f>
        <v>5.8333333333333339</v>
      </c>
      <c r="J608" s="109">
        <f>'17 anys'!AE55</f>
        <v>7.1111111111111116</v>
      </c>
    </row>
    <row r="609" spans="1:10" s="140" customFormat="1" x14ac:dyDescent="0.25">
      <c r="A609" s="302"/>
      <c r="B609" s="263"/>
      <c r="C609" s="260"/>
      <c r="D609" s="150">
        <f>'17 anys'!I63</f>
        <v>6.666666666666667</v>
      </c>
      <c r="E609" s="150">
        <f>'17 anys'!N63</f>
        <v>7.25</v>
      </c>
      <c r="F609" s="133">
        <f>'17 anys'!O63</f>
        <v>6.9583333333333339</v>
      </c>
      <c r="G609" s="150">
        <f>'17 anys'!R63</f>
        <v>8</v>
      </c>
      <c r="H609" s="150">
        <f>'17 anys'!Z63</f>
        <v>9</v>
      </c>
      <c r="I609" s="133">
        <f>'17 anys'!AA63</f>
        <v>8.5</v>
      </c>
      <c r="J609" s="109">
        <f>'17 anys'!AE63</f>
        <v>8.1527777777777786</v>
      </c>
    </row>
    <row r="610" spans="1:10" s="140" customFormat="1" x14ac:dyDescent="0.25">
      <c r="A610" s="302"/>
      <c r="B610" s="263"/>
      <c r="C610" s="260"/>
      <c r="D610" s="150">
        <f>'17 anys'!I68</f>
        <v>6.2</v>
      </c>
      <c r="E610" s="150">
        <f>'17 anys'!N68</f>
        <v>5.666666666666667</v>
      </c>
      <c r="F610" s="133">
        <f>'17 anys'!O68</f>
        <v>5.9333333333333336</v>
      </c>
      <c r="G610" s="33"/>
      <c r="H610" s="150">
        <f>'17 anys'!Z68</f>
        <v>5</v>
      </c>
      <c r="I610" s="133">
        <f>'17 anys'!AA68</f>
        <v>5</v>
      </c>
      <c r="J610" s="109">
        <f>'17 anys'!AE68</f>
        <v>5.3111111111111109</v>
      </c>
    </row>
    <row r="611" spans="1:10" s="140" customFormat="1" x14ac:dyDescent="0.25">
      <c r="A611" s="302"/>
      <c r="B611" s="263"/>
      <c r="C611" s="260"/>
      <c r="D611" s="150">
        <f>'17 anys'!I71</f>
        <v>5</v>
      </c>
      <c r="E611" s="150">
        <f>'17 anys'!N71</f>
        <v>5</v>
      </c>
      <c r="F611" s="133">
        <f>'17 anys'!O71</f>
        <v>5</v>
      </c>
      <c r="G611" s="33"/>
      <c r="H611" s="33"/>
      <c r="I611" s="33"/>
      <c r="J611" s="109">
        <f>'17 anys'!AE71</f>
        <v>5</v>
      </c>
    </row>
    <row r="612" spans="1:10" s="140" customFormat="1" x14ac:dyDescent="0.25">
      <c r="A612" s="302"/>
      <c r="B612" s="263"/>
      <c r="C612" s="260"/>
      <c r="D612" s="150">
        <f>'17 anys'!I73</f>
        <v>5</v>
      </c>
      <c r="E612" s="150">
        <f>'17 anys'!N73</f>
        <v>5</v>
      </c>
      <c r="F612" s="133">
        <f>'17 anys'!O73</f>
        <v>5</v>
      </c>
      <c r="G612" s="33"/>
      <c r="H612" s="33"/>
      <c r="I612" s="33"/>
      <c r="J612" s="109">
        <f>'17 anys'!AE73</f>
        <v>5</v>
      </c>
    </row>
    <row r="613" spans="1:10" s="140" customFormat="1" x14ac:dyDescent="0.25">
      <c r="A613" s="302"/>
      <c r="B613" s="263"/>
      <c r="C613" s="260"/>
      <c r="D613" s="150">
        <f>'17 anys'!I75</f>
        <v>6.666666666666667</v>
      </c>
      <c r="E613" s="150">
        <f>'17 anys'!N75</f>
        <v>6.75</v>
      </c>
      <c r="F613" s="133">
        <f>'17 anys'!O75</f>
        <v>6.7083333333333339</v>
      </c>
      <c r="G613" s="150">
        <f>'17 anys'!R75</f>
        <v>8</v>
      </c>
      <c r="H613" s="150">
        <f>'17 anys'!Z75</f>
        <v>7</v>
      </c>
      <c r="I613" s="133">
        <f>'17 anys'!AA75</f>
        <v>7.5</v>
      </c>
      <c r="J613" s="109">
        <f>'17 anys'!AE75</f>
        <v>7.7361111111111116</v>
      </c>
    </row>
    <row r="614" spans="1:10" s="140" customFormat="1" x14ac:dyDescent="0.25">
      <c r="A614" s="302"/>
      <c r="B614" s="263"/>
      <c r="C614" s="260"/>
      <c r="D614" s="150">
        <f>'17 anys'!I80</f>
        <v>6.25</v>
      </c>
      <c r="E614" s="150">
        <f>'17 anys'!N80</f>
        <v>6.25</v>
      </c>
      <c r="F614" s="133">
        <f>'17 anys'!O80</f>
        <v>6.25</v>
      </c>
      <c r="G614" s="33"/>
      <c r="H614" s="150">
        <f>'17 anys'!Z80</f>
        <v>9</v>
      </c>
      <c r="I614" s="133">
        <f>'17 anys'!AA80</f>
        <v>9</v>
      </c>
      <c r="J614" s="109">
        <f>'17 anys'!AE80</f>
        <v>7.083333333333333</v>
      </c>
    </row>
    <row r="615" spans="1:10" s="140" customFormat="1" x14ac:dyDescent="0.25">
      <c r="A615" s="302"/>
      <c r="B615" s="263"/>
      <c r="C615" s="260"/>
      <c r="D615" s="150">
        <f>'17 anys'!I89</f>
        <v>6.75</v>
      </c>
      <c r="E615" s="150">
        <f>'17 anys'!N89</f>
        <v>6</v>
      </c>
      <c r="F615" s="133">
        <f>'17 anys'!O89</f>
        <v>6.375</v>
      </c>
      <c r="G615" s="33"/>
      <c r="H615" s="150">
        <f>'17 anys'!Z89</f>
        <v>7</v>
      </c>
      <c r="I615" s="133">
        <f>'17 anys'!AA89</f>
        <v>7</v>
      </c>
      <c r="J615" s="109">
        <f>'17 anys'!AE89</f>
        <v>6.458333333333333</v>
      </c>
    </row>
    <row r="616" spans="1:10" s="140" customFormat="1" x14ac:dyDescent="0.25">
      <c r="A616" s="302"/>
      <c r="B616" s="263"/>
      <c r="C616" s="260"/>
      <c r="D616" s="150">
        <f>'17 anys'!I90</f>
        <v>8.3333333333333339</v>
      </c>
      <c r="E616" s="150">
        <f>'17 anys'!N90</f>
        <v>8</v>
      </c>
      <c r="F616" s="133">
        <f>'17 anys'!O90</f>
        <v>8.1666666666666679</v>
      </c>
      <c r="G616" s="150">
        <f>'17 anys'!R90</f>
        <v>6</v>
      </c>
      <c r="H616" s="150">
        <f>'17 anys'!Z90</f>
        <v>9</v>
      </c>
      <c r="I616" s="133">
        <f>'17 anys'!AA90</f>
        <v>7.5</v>
      </c>
      <c r="J616" s="109">
        <f>'17 anys'!AE90</f>
        <v>7.8888888888888893</v>
      </c>
    </row>
    <row r="617" spans="1:10" s="140" customFormat="1" x14ac:dyDescent="0.25">
      <c r="A617" s="302"/>
      <c r="B617" s="263"/>
      <c r="C617" s="260"/>
      <c r="D617" s="150">
        <f>'17 anys'!I95</f>
        <v>5</v>
      </c>
      <c r="E617" s="150">
        <f>'17 anys'!N95</f>
        <v>5</v>
      </c>
      <c r="F617" s="133">
        <f>'17 anys'!O95</f>
        <v>5</v>
      </c>
      <c r="G617" s="150">
        <f>'17 anys'!R95</f>
        <v>5</v>
      </c>
      <c r="H617" s="150">
        <f>'17 anys'!Z95</f>
        <v>5</v>
      </c>
      <c r="I617" s="133">
        <f>'17 anys'!AA95</f>
        <v>5</v>
      </c>
      <c r="J617" s="109">
        <f>'17 anys'!AE95</f>
        <v>6</v>
      </c>
    </row>
    <row r="618" spans="1:10" s="140" customFormat="1" x14ac:dyDescent="0.25">
      <c r="A618" s="302"/>
      <c r="B618" s="263"/>
      <c r="C618" s="260"/>
      <c r="D618" s="150">
        <f>'17 anys'!I96</f>
        <v>5.4</v>
      </c>
      <c r="E618" s="150">
        <f>'17 anys'!N96</f>
        <v>5</v>
      </c>
      <c r="F618" s="133">
        <f>'17 anys'!O96</f>
        <v>5.2</v>
      </c>
      <c r="G618" s="33"/>
      <c r="H618" s="33"/>
      <c r="I618" s="33"/>
      <c r="J618" s="109">
        <f>'17 anys'!AE96</f>
        <v>6.05</v>
      </c>
    </row>
    <row r="619" spans="1:10" s="140" customFormat="1" x14ac:dyDescent="0.25">
      <c r="A619" s="302"/>
      <c r="B619" s="263"/>
      <c r="C619" s="260"/>
      <c r="D619" s="150">
        <f>'17 anys'!I103</f>
        <v>8</v>
      </c>
      <c r="E619" s="150">
        <f>'17 anys'!N103</f>
        <v>8.75</v>
      </c>
      <c r="F619" s="133">
        <f>'17 anys'!O103</f>
        <v>8.375</v>
      </c>
      <c r="G619" s="33"/>
      <c r="H619" s="150">
        <f>'17 anys'!Z103</f>
        <v>9</v>
      </c>
      <c r="I619" s="133">
        <f>'17 anys'!AA103</f>
        <v>9</v>
      </c>
      <c r="J619" s="109">
        <f>'17 anys'!AE103</f>
        <v>8.7916666666666661</v>
      </c>
    </row>
    <row r="620" spans="1:10" s="140" customFormat="1" x14ac:dyDescent="0.25">
      <c r="A620" s="302"/>
      <c r="B620" s="263"/>
      <c r="C620" s="260"/>
      <c r="D620" s="150">
        <f>'17 anys'!I106</f>
        <v>5</v>
      </c>
      <c r="E620" s="150">
        <f>'17 anys'!N106</f>
        <v>5</v>
      </c>
      <c r="F620" s="133">
        <f>'17 anys'!O106</f>
        <v>5</v>
      </c>
      <c r="G620" s="33"/>
      <c r="H620" s="33"/>
      <c r="I620" s="33"/>
      <c r="J620" s="109">
        <f>'17 anys'!AE106</f>
        <v>6</v>
      </c>
    </row>
    <row r="621" spans="1:10" s="140" customFormat="1" x14ac:dyDescent="0.25">
      <c r="A621" s="302"/>
      <c r="B621" s="263"/>
      <c r="C621" s="260"/>
      <c r="D621" s="150">
        <f>'17 anys'!I109</f>
        <v>5.2</v>
      </c>
      <c r="E621" s="150">
        <f>'17 anys'!N109</f>
        <v>5</v>
      </c>
      <c r="F621" s="133">
        <f>'17 anys'!O109</f>
        <v>5.0999999999999996</v>
      </c>
      <c r="G621" s="33"/>
      <c r="H621" s="33"/>
      <c r="I621" s="33"/>
      <c r="J621" s="109">
        <f>'17 anys'!AE109</f>
        <v>5.5250000000000004</v>
      </c>
    </row>
    <row r="622" spans="1:10" s="140" customFormat="1" ht="15.75" thickBot="1" x14ac:dyDescent="0.3">
      <c r="A622" s="303"/>
      <c r="B622" s="264"/>
      <c r="C622" s="261"/>
      <c r="D622" s="150">
        <f>'17 anys'!I110</f>
        <v>4.5999999999999996</v>
      </c>
      <c r="E622" s="150">
        <f>'17 anys'!N110</f>
        <v>5.25</v>
      </c>
      <c r="F622" s="133">
        <f>'17 anys'!O110</f>
        <v>4.9249999999999998</v>
      </c>
      <c r="G622" s="33"/>
      <c r="H622" s="33"/>
      <c r="I622" s="33"/>
      <c r="J622" s="112">
        <f>'17 anys'!AE110</f>
        <v>5.4625000000000004</v>
      </c>
    </row>
    <row r="623" spans="1:10" s="140" customFormat="1" x14ac:dyDescent="0.25">
      <c r="D623" s="158"/>
      <c r="E623" s="158"/>
      <c r="F623" s="164"/>
      <c r="G623" s="158"/>
      <c r="H623" s="158"/>
      <c r="I623" s="164"/>
      <c r="J623" s="164"/>
    </row>
  </sheetData>
  <mergeCells count="111">
    <mergeCell ref="A320:A398"/>
    <mergeCell ref="M23:M24"/>
    <mergeCell ref="M25:M26"/>
    <mergeCell ref="M28:M29"/>
    <mergeCell ref="A218:A319"/>
    <mergeCell ref="M48:M49"/>
    <mergeCell ref="L38:L41"/>
    <mergeCell ref="L42:L45"/>
    <mergeCell ref="M38:M39"/>
    <mergeCell ref="M40:M41"/>
    <mergeCell ref="M42:M43"/>
    <mergeCell ref="M44:M45"/>
    <mergeCell ref="A102:A217"/>
    <mergeCell ref="C124:C166"/>
    <mergeCell ref="C167:C217"/>
    <mergeCell ref="B124:B217"/>
    <mergeCell ref="A2:A101"/>
    <mergeCell ref="L23:L26"/>
    <mergeCell ref="L75:L78"/>
    <mergeCell ref="M75:M76"/>
    <mergeCell ref="M77:M78"/>
    <mergeCell ref="M69:M70"/>
    <mergeCell ref="L19:L22"/>
    <mergeCell ref="M19:M20"/>
    <mergeCell ref="A511:A622"/>
    <mergeCell ref="A399:A510"/>
    <mergeCell ref="C467:C510"/>
    <mergeCell ref="C519:C524"/>
    <mergeCell ref="C511:C518"/>
    <mergeCell ref="B511:B524"/>
    <mergeCell ref="C525:C582"/>
    <mergeCell ref="C583:C622"/>
    <mergeCell ref="B525:B622"/>
    <mergeCell ref="B413:B510"/>
    <mergeCell ref="C413:C466"/>
    <mergeCell ref="C410:C412"/>
    <mergeCell ref="C399:C409"/>
    <mergeCell ref="B399:B412"/>
    <mergeCell ref="AD1:AF1"/>
    <mergeCell ref="AG1:AI1"/>
    <mergeCell ref="L15:L18"/>
    <mergeCell ref="M13:M14"/>
    <mergeCell ref="M11:M12"/>
    <mergeCell ref="L11:L14"/>
    <mergeCell ref="M9:M10"/>
    <mergeCell ref="M7:M8"/>
    <mergeCell ref="L7:L10"/>
    <mergeCell ref="L3:L6"/>
    <mergeCell ref="M5:M6"/>
    <mergeCell ref="M3:M4"/>
    <mergeCell ref="N1:N2"/>
    <mergeCell ref="M1:M2"/>
    <mergeCell ref="O1:Q1"/>
    <mergeCell ref="R1:T1"/>
    <mergeCell ref="X1:Z1"/>
    <mergeCell ref="L1:L2"/>
    <mergeCell ref="M15:M16"/>
    <mergeCell ref="M17:M18"/>
    <mergeCell ref="AA1:AC1"/>
    <mergeCell ref="U1:W1"/>
    <mergeCell ref="Q39:S39"/>
    <mergeCell ref="T39:V39"/>
    <mergeCell ref="Q38:W38"/>
    <mergeCell ref="W39:W40"/>
    <mergeCell ref="M30:M31"/>
    <mergeCell ref="P38:P40"/>
    <mergeCell ref="M63:M64"/>
    <mergeCell ref="M65:M66"/>
    <mergeCell ref="M67:M68"/>
    <mergeCell ref="M51:M52"/>
    <mergeCell ref="M53:M54"/>
    <mergeCell ref="M21:M22"/>
    <mergeCell ref="L59:L62"/>
    <mergeCell ref="M59:M60"/>
    <mergeCell ref="M61:M62"/>
    <mergeCell ref="C218:C225"/>
    <mergeCell ref="B218:B230"/>
    <mergeCell ref="C226:C230"/>
    <mergeCell ref="L28:L31"/>
    <mergeCell ref="L46:L49"/>
    <mergeCell ref="L33:L36"/>
    <mergeCell ref="M33:M34"/>
    <mergeCell ref="M35:M36"/>
    <mergeCell ref="M46:M47"/>
    <mergeCell ref="L55:L58"/>
    <mergeCell ref="M55:M56"/>
    <mergeCell ref="M57:M58"/>
    <mergeCell ref="L63:L66"/>
    <mergeCell ref="L67:L70"/>
    <mergeCell ref="L71:L74"/>
    <mergeCell ref="M71:M72"/>
    <mergeCell ref="M73:M74"/>
    <mergeCell ref="L51:L54"/>
    <mergeCell ref="C2:C9"/>
    <mergeCell ref="B16:B101"/>
    <mergeCell ref="C10:C15"/>
    <mergeCell ref="B2:B15"/>
    <mergeCell ref="C55:C101"/>
    <mergeCell ref="C16:C54"/>
    <mergeCell ref="C114:C123"/>
    <mergeCell ref="C102:C113"/>
    <mergeCell ref="B102:B123"/>
    <mergeCell ref="C231:C279"/>
    <mergeCell ref="C280:C319"/>
    <mergeCell ref="B231:B319"/>
    <mergeCell ref="C325:C327"/>
    <mergeCell ref="C320:C324"/>
    <mergeCell ref="B320:B327"/>
    <mergeCell ref="C328:C370"/>
    <mergeCell ref="C371:C398"/>
    <mergeCell ref="B328:B39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12 anys</vt:lpstr>
      <vt:lpstr>13 anys</vt:lpstr>
      <vt:lpstr>14 anys</vt:lpstr>
      <vt:lpstr>15 anys</vt:lpstr>
      <vt:lpstr>16 anys</vt:lpstr>
      <vt:lpstr>17 anys</vt:lpstr>
      <vt:lpstr>RESULTATS</vt:lpstr>
    </vt:vector>
  </TitlesOfParts>
  <Company>oOo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Maria</cp:lastModifiedBy>
  <cp:lastPrinted>2013-01-03T08:25:16Z</cp:lastPrinted>
  <dcterms:created xsi:type="dcterms:W3CDTF">2012-11-11T15:40:35Z</dcterms:created>
  <dcterms:modified xsi:type="dcterms:W3CDTF">2014-03-15T09:58:01Z</dcterms:modified>
</cp:coreProperties>
</file>