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Serveis Centrals\Servei Gestio Recerca\GENERAL\5_URV\Programes_URV\PMF-PIPF\2017\FCLP\"/>
    </mc:Choice>
  </mc:AlternateContent>
  <bookViews>
    <workbookView xWindow="0" yWindow="0" windowWidth="21570" windowHeight="7860"/>
  </bookViews>
  <sheets>
    <sheet name="Sist. Extranger baremat x taula" sheetId="5" r:id="rId1"/>
    <sheet name="Sistema Extranger no baremat" sheetId="2" r:id="rId2"/>
    <sheet name="Sistema Espanyol" sheetId="4" r:id="rId3"/>
  </sheets>
  <definedNames>
    <definedName name="_2Àrea_d_impressió" localSheetId="2">'Sistema Espanyol'!$A$1:$F$52</definedName>
    <definedName name="_xlnm._FilterDatabase" localSheetId="0" hidden="1">'Sist. Extranger baremat x taula'!$C$25:$F$293</definedName>
  </definedNames>
  <calcPr calcId="152511"/>
  <fileRecoveryPr repairLoad="1"/>
</workbook>
</file>

<file path=xl/calcChain.xml><?xml version="1.0" encoding="utf-8"?>
<calcChain xmlns="http://schemas.openxmlformats.org/spreadsheetml/2006/main">
  <c r="F291" i="5" l="1"/>
  <c r="F287" i="5"/>
  <c r="F283" i="5"/>
  <c r="F279" i="5"/>
  <c r="F275" i="5"/>
  <c r="F271" i="5"/>
  <c r="F267" i="5"/>
  <c r="F263" i="5"/>
  <c r="F259" i="5"/>
  <c r="F255" i="5"/>
  <c r="F251" i="5"/>
  <c r="F247" i="5"/>
  <c r="F243" i="5"/>
  <c r="F239" i="5"/>
  <c r="F235" i="5"/>
  <c r="F231" i="5"/>
  <c r="F227" i="5"/>
  <c r="F223" i="5"/>
  <c r="F219" i="5"/>
  <c r="F215" i="5"/>
  <c r="F211" i="5"/>
  <c r="F207" i="5"/>
  <c r="F203" i="5"/>
  <c r="F199" i="5"/>
  <c r="F195" i="5"/>
  <c r="F191" i="5"/>
  <c r="F187" i="5"/>
  <c r="F183" i="5"/>
  <c r="F179" i="5"/>
  <c r="F175" i="5"/>
  <c r="F171" i="5"/>
  <c r="F167" i="5"/>
  <c r="F163" i="5"/>
  <c r="F159" i="5"/>
  <c r="F155" i="5"/>
  <c r="F151" i="5"/>
  <c r="F147" i="5"/>
  <c r="F143" i="5"/>
  <c r="F139" i="5"/>
  <c r="F135" i="5"/>
  <c r="F131" i="5"/>
  <c r="F127" i="5"/>
  <c r="F123" i="5"/>
  <c r="F119" i="5"/>
  <c r="F115" i="5"/>
  <c r="F111" i="5"/>
  <c r="F107" i="5"/>
  <c r="F103" i="5"/>
  <c r="F99" i="5"/>
  <c r="F95" i="5"/>
  <c r="F91" i="5"/>
  <c r="F87" i="5"/>
  <c r="F83" i="5"/>
  <c r="F79" i="5"/>
  <c r="F75" i="5"/>
  <c r="F71" i="5"/>
  <c r="F67" i="5"/>
  <c r="F63" i="5"/>
  <c r="F59" i="5"/>
  <c r="F55" i="5"/>
  <c r="F51" i="5"/>
  <c r="F47" i="5"/>
  <c r="F43" i="5"/>
  <c r="F39" i="5"/>
  <c r="F35" i="5"/>
  <c r="F31" i="5"/>
  <c r="F27" i="5"/>
  <c r="F44" i="4" l="1"/>
  <c r="F44" i="2"/>
  <c r="F24" i="4" l="1"/>
  <c r="B27" i="4"/>
  <c r="A33" i="4"/>
  <c r="D33" i="4"/>
  <c r="A29" i="4"/>
  <c r="D29" i="4"/>
  <c r="A29" i="2"/>
  <c r="A36" i="2"/>
  <c r="D36" i="2"/>
  <c r="B27" i="2"/>
  <c r="A30" i="2"/>
  <c r="D30" i="2"/>
  <c r="A35" i="4"/>
  <c r="D35" i="4"/>
  <c r="A30" i="4"/>
  <c r="D30" i="4"/>
  <c r="A38" i="4"/>
  <c r="D38" i="4"/>
  <c r="A32" i="4"/>
  <c r="D32" i="4"/>
  <c r="A36" i="4"/>
  <c r="D36" i="4"/>
  <c r="A33" i="2"/>
  <c r="D33" i="2"/>
  <c r="D29" i="2"/>
  <c r="D43" i="2"/>
  <c r="A35" i="2"/>
  <c r="D35" i="2"/>
  <c r="D45" i="2"/>
  <c r="A38" i="2"/>
  <c r="D38" i="2"/>
  <c r="D46" i="2"/>
  <c r="A32" i="2"/>
  <c r="D32" i="2"/>
  <c r="D44" i="2"/>
  <c r="F24" i="2"/>
</calcChain>
</file>

<file path=xl/sharedStrings.xml><?xml version="1.0" encoding="utf-8"?>
<sst xmlns="http://schemas.openxmlformats.org/spreadsheetml/2006/main" count="553" uniqueCount="300">
  <si>
    <t>Cognoms i Nom:</t>
  </si>
  <si>
    <t>Universitat de Titulació:</t>
  </si>
  <si>
    <t>DNI / NIE:</t>
  </si>
  <si>
    <t>Passaport:</t>
  </si>
  <si>
    <t>PAÏSOS</t>
  </si>
  <si>
    <t>QUALIFICACIONS</t>
  </si>
  <si>
    <t>NOMBRE DE CRÈDITS/ASSIGNATURES</t>
  </si>
  <si>
    <t>NOTA MITJANA</t>
  </si>
  <si>
    <t>ALEMANYA</t>
  </si>
  <si>
    <t>3,1 - 4 // Ausrichend</t>
  </si>
  <si>
    <t>2,1 - 3 // Befriedigend</t>
  </si>
  <si>
    <t>1,1 - 2 // Gut</t>
  </si>
  <si>
    <t>1 // Sehr Gut</t>
  </si>
  <si>
    <t>ARGENTINA</t>
  </si>
  <si>
    <t>4.00 - 5.00</t>
  </si>
  <si>
    <t>6.00 - 7.00</t>
  </si>
  <si>
    <t>8.00 - 9.00</t>
  </si>
  <si>
    <t>10.00</t>
  </si>
  <si>
    <t>BOLÍVIA</t>
  </si>
  <si>
    <t>3 - 5//50 - 69//10 - 13</t>
  </si>
  <si>
    <t>6 - 8//70 - 89//14 - 17</t>
  </si>
  <si>
    <t>9 - 11//90 - 99//18 - 19</t>
  </si>
  <si>
    <t>12//100//20</t>
  </si>
  <si>
    <t>BRASIL</t>
  </si>
  <si>
    <t>C//MM//60 - 79//7</t>
  </si>
  <si>
    <t>B//MS//80 - 89//8</t>
  </si>
  <si>
    <t>A/SS/90 - 99//9</t>
  </si>
  <si>
    <t>100//10</t>
  </si>
  <si>
    <t>COLÒMBIA</t>
  </si>
  <si>
    <t>3 - 3,49</t>
  </si>
  <si>
    <t>3,5 - 3,9</t>
  </si>
  <si>
    <t>4 - 4,9</t>
  </si>
  <si>
    <t>5.0</t>
  </si>
  <si>
    <t>EUA</t>
  </si>
  <si>
    <t>5 - 6 // (C-, C, C+) // Satisfactory, Pass</t>
  </si>
  <si>
    <t>6 - 8,9 // (B-, B, B+) // Very good</t>
  </si>
  <si>
    <t>9 - 9,99 // (A-, A) // Excellent</t>
  </si>
  <si>
    <t>10 // (A+)</t>
  </si>
  <si>
    <t>HOLANDA</t>
  </si>
  <si>
    <t>6 - 7,49</t>
  </si>
  <si>
    <t>7,5 - 8,49</t>
  </si>
  <si>
    <t>8,5 - 9,99</t>
  </si>
  <si>
    <t>10.0</t>
  </si>
  <si>
    <t>HONGRIA</t>
  </si>
  <si>
    <t>IRAN</t>
  </si>
  <si>
    <t>10 - 13,99</t>
  </si>
  <si>
    <t>14 - 16,99</t>
  </si>
  <si>
    <t>17 - 19,99</t>
  </si>
  <si>
    <t>20.0</t>
  </si>
  <si>
    <t>ITÀLIA</t>
  </si>
  <si>
    <t>18 - 25</t>
  </si>
  <si>
    <t>26 - 28</t>
  </si>
  <si>
    <t>29 - 30</t>
  </si>
  <si>
    <t>30 .Iode.</t>
  </si>
  <si>
    <t>ISRAEL</t>
  </si>
  <si>
    <t>60 - 75</t>
  </si>
  <si>
    <t>76 - 91</t>
  </si>
  <si>
    <t>92 - 99</t>
  </si>
  <si>
    <t>MARROC</t>
  </si>
  <si>
    <t>10 - 13 (Passable-Admiss)</t>
  </si>
  <si>
    <t>14 - 16 (Assez Bien)</t>
  </si>
  <si>
    <t>17 - 19 (Distinction)</t>
  </si>
  <si>
    <t>20 (Grande Distinction)</t>
  </si>
  <si>
    <t>MÈXIC</t>
  </si>
  <si>
    <t>S // 70 // 7</t>
  </si>
  <si>
    <t>B // 80 // 8</t>
  </si>
  <si>
    <t>MB // 90-100 // 9-10</t>
  </si>
  <si>
    <t>PERÚ</t>
  </si>
  <si>
    <t>11.0 - 13.0</t>
  </si>
  <si>
    <t>14.0 - 16.0</t>
  </si>
  <si>
    <t>17.0 - 19.0</t>
  </si>
  <si>
    <t>POLÒNIA</t>
  </si>
  <si>
    <t>3 - 3,99</t>
  </si>
  <si>
    <t>4 - 4,49</t>
  </si>
  <si>
    <t>4,5 - 4,99</t>
  </si>
  <si>
    <t>PORTUGAL</t>
  </si>
  <si>
    <t>10.0 - 13.0</t>
  </si>
  <si>
    <t>14.0 - 17.0</t>
  </si>
  <si>
    <t>18.0 - 19.0</t>
  </si>
  <si>
    <t>REPÚBLICA DOMINICANA</t>
  </si>
  <si>
    <t>70 // C</t>
  </si>
  <si>
    <t>80 // B</t>
  </si>
  <si>
    <t>90 // A</t>
  </si>
  <si>
    <t>ROMANIA</t>
  </si>
  <si>
    <t>5.0 - 6.0</t>
  </si>
  <si>
    <t>7.0 - 8.0</t>
  </si>
  <si>
    <t>9.0 - 10</t>
  </si>
  <si>
    <t>SÈRBIA</t>
  </si>
  <si>
    <t>6.0 - 7.0</t>
  </si>
  <si>
    <t>8.0 - 9,0</t>
  </si>
  <si>
    <t>TURQUIA</t>
  </si>
  <si>
    <t>C,C-,CD,DD,DC,CC // 5 - 6</t>
  </si>
  <si>
    <t>B+,B,BC,BB,CB // 7 - 8</t>
  </si>
  <si>
    <t>A-,AB,BA // 9</t>
  </si>
  <si>
    <t>A,AA // 10</t>
  </si>
  <si>
    <t>URUGUAI</t>
  </si>
  <si>
    <t>3 - 5 // 50 - 69</t>
  </si>
  <si>
    <t>6 - 8 // 70 - 89</t>
  </si>
  <si>
    <t>9- 11 // 90 - 99</t>
  </si>
  <si>
    <t>12 // 100</t>
  </si>
  <si>
    <t>XILE</t>
  </si>
  <si>
    <t>4 - 4,9 // 51 - 67</t>
  </si>
  <si>
    <t>5 - 5,9 // 68 - 82</t>
  </si>
  <si>
    <t>6 - 6,9 // 83 - 95</t>
  </si>
  <si>
    <t>7 // 95 - 100</t>
  </si>
  <si>
    <t>XINA</t>
  </si>
  <si>
    <t>60 - 69 // D</t>
  </si>
  <si>
    <t>70 - 79 // C</t>
  </si>
  <si>
    <t>80 - 89 // B</t>
  </si>
  <si>
    <t>90 - 100 // A</t>
  </si>
  <si>
    <t>FRANÇA</t>
  </si>
  <si>
    <t>C,P // 10 -13,99</t>
  </si>
  <si>
    <t>AB // 14 - 15,99</t>
  </si>
  <si>
    <t>B // 16 - 19</t>
  </si>
  <si>
    <t>TB // 20</t>
  </si>
  <si>
    <t>ÍNDIA</t>
  </si>
  <si>
    <t>Third Class // 40% a 49%//4 - 6,4</t>
  </si>
  <si>
    <t>Second Class // 50% a 59%//6,6 - 8,8</t>
  </si>
  <si>
    <t>First Class // 60% a 89%//8,9 - 9,9</t>
  </si>
  <si>
    <t>First Class With Distinction // 90% and above//10</t>
  </si>
  <si>
    <t>REGNE UNIT</t>
  </si>
  <si>
    <t>40 - 49 // D // Third Pass, lower 2nd</t>
  </si>
  <si>
    <t>50 - 69 // C, B // Upper 2nd</t>
  </si>
  <si>
    <t>70 - 85 // 1</t>
  </si>
  <si>
    <t>86 -99 // A</t>
  </si>
  <si>
    <t>VENEÇUELA (exp)</t>
  </si>
  <si>
    <t>3 - 3,99 // 5 - 6</t>
  </si>
  <si>
    <t>4 - 4.49 // 7</t>
  </si>
  <si>
    <t>4,5 - 4,99 // 8</t>
  </si>
  <si>
    <t>5 // 9</t>
  </si>
  <si>
    <t>VENEÇUELA (no exp)</t>
  </si>
  <si>
    <t>10 - 13 // 5 - 6</t>
  </si>
  <si>
    <t>14 - 17 // 7</t>
  </si>
  <si>
    <t>18 - 19 // 8</t>
  </si>
  <si>
    <t>20 // 9</t>
  </si>
  <si>
    <t>ARMÈNIA</t>
  </si>
  <si>
    <t>3.00</t>
  </si>
  <si>
    <t>4.00</t>
  </si>
  <si>
    <t>5.00</t>
  </si>
  <si>
    <t>ÀUSTRIA</t>
  </si>
  <si>
    <t>BANGLADESH 1</t>
  </si>
  <si>
    <t>C+,C,D//Thrid Division (36-44)//2,25-2,50</t>
  </si>
  <si>
    <t>B+,B,B-//Second Division(45-59)//2,75-3,25</t>
  </si>
  <si>
    <t>A,A-//First Division(a partir de 60)//3,50-3,75</t>
  </si>
  <si>
    <t>A+//4,00</t>
  </si>
  <si>
    <t>BANGLADESH 2</t>
  </si>
  <si>
    <t>50% to less than 55%</t>
  </si>
  <si>
    <t>55% to less than 70%</t>
  </si>
  <si>
    <t>70% to less than 80%</t>
  </si>
  <si>
    <t>80% or above</t>
  </si>
  <si>
    <t>BÈLGICA</t>
  </si>
  <si>
    <t>10.0 - 13.5</t>
  </si>
  <si>
    <t>14.0 - 15.5</t>
  </si>
  <si>
    <t>16.0 - 19.0</t>
  </si>
  <si>
    <t>BÒSNIA I HERZ.</t>
  </si>
  <si>
    <t>8.0</t>
  </si>
  <si>
    <t>9.0</t>
  </si>
  <si>
    <t>BULGÀRIA</t>
  </si>
  <si>
    <t>3.0 - 4.0</t>
  </si>
  <si>
    <t xml:space="preserve">5.0 </t>
  </si>
  <si>
    <t xml:space="preserve">6.0 </t>
  </si>
  <si>
    <t>CANADÀ</t>
  </si>
  <si>
    <t>D, D+, C</t>
  </si>
  <si>
    <t>C+,B,B+</t>
  </si>
  <si>
    <t>A</t>
  </si>
  <si>
    <t xml:space="preserve">A+ </t>
  </si>
  <si>
    <t>COSTA RICA</t>
  </si>
  <si>
    <t>70 // 7 // 3</t>
  </si>
  <si>
    <t>80 // 8 // 4</t>
  </si>
  <si>
    <t>90 // 9 // 5</t>
  </si>
  <si>
    <t>100 // 10</t>
  </si>
  <si>
    <t>CROÀCIA</t>
  </si>
  <si>
    <t>D/E // 2</t>
  </si>
  <si>
    <t>C // 3</t>
  </si>
  <si>
    <t>B // 4</t>
  </si>
  <si>
    <t>A // 5</t>
  </si>
  <si>
    <t>CUBA</t>
  </si>
  <si>
    <t>3.0</t>
  </si>
  <si>
    <t>4.0</t>
  </si>
  <si>
    <t>DINAMARCA</t>
  </si>
  <si>
    <t>6.0 - 7,99</t>
  </si>
  <si>
    <t>8.0 - 9,99</t>
  </si>
  <si>
    <t>10.0 - 12,99</t>
  </si>
  <si>
    <t>13.0</t>
  </si>
  <si>
    <t>EGIPTE</t>
  </si>
  <si>
    <t xml:space="preserve">Passed </t>
  </si>
  <si>
    <t>Good</t>
  </si>
  <si>
    <t>Very good</t>
  </si>
  <si>
    <t>Distinction</t>
  </si>
  <si>
    <t>EQUADOR</t>
  </si>
  <si>
    <t>28 - 32,7</t>
  </si>
  <si>
    <t>32,8 - 37,5</t>
  </si>
  <si>
    <t>37,6 - 39.9</t>
  </si>
  <si>
    <t>40.0</t>
  </si>
  <si>
    <t>EL SALVADOR</t>
  </si>
  <si>
    <t>6 i 7</t>
  </si>
  <si>
    <t>ESLOVÀQUIA</t>
  </si>
  <si>
    <t>D, E // 3, (3-)</t>
  </si>
  <si>
    <t>C // 2, (2-)</t>
  </si>
  <si>
    <t>B // 1-</t>
  </si>
  <si>
    <t>A // 1</t>
  </si>
  <si>
    <t>ETIÒPIA</t>
  </si>
  <si>
    <t>C</t>
  </si>
  <si>
    <t>B</t>
  </si>
  <si>
    <t>FINLÀNDIA</t>
  </si>
  <si>
    <t>TT // 1 (1+) 1,5</t>
  </si>
  <si>
    <t>HT // (2-) 2 (2+)</t>
  </si>
  <si>
    <t>ET // 2,5 (3-) 3</t>
  </si>
  <si>
    <t>GEÒRGIA</t>
  </si>
  <si>
    <t>Satisfactory // 3</t>
  </si>
  <si>
    <t>Good // 4</t>
  </si>
  <si>
    <t>Excellent // 5</t>
  </si>
  <si>
    <t>GRÈCIA</t>
  </si>
  <si>
    <t>5 - 6,49</t>
  </si>
  <si>
    <t>6,5 - 8,49</t>
  </si>
  <si>
    <t>GUATEMALA</t>
  </si>
  <si>
    <t>51 - 69</t>
  </si>
  <si>
    <t>70 - 89</t>
  </si>
  <si>
    <t>90 - 99</t>
  </si>
  <si>
    <t>100.0</t>
  </si>
  <si>
    <t>HONDURES</t>
  </si>
  <si>
    <t>6 i 7 // 60 i 70</t>
  </si>
  <si>
    <t xml:space="preserve">8 // 80 </t>
  </si>
  <si>
    <t>9 // 90</t>
  </si>
  <si>
    <t>10 // 100</t>
  </si>
  <si>
    <t>IUGOSLÀVIA</t>
  </si>
  <si>
    <t>8.0-9.0</t>
  </si>
  <si>
    <t>JAPÓ</t>
  </si>
  <si>
    <t xml:space="preserve">C </t>
  </si>
  <si>
    <t xml:space="preserve">B </t>
  </si>
  <si>
    <t xml:space="preserve">A </t>
  </si>
  <si>
    <t>JORDÀNIA</t>
  </si>
  <si>
    <t>6 i 7 // 50 - 69,9% // Pass (D)</t>
  </si>
  <si>
    <t xml:space="preserve">8 // 70 - 89,9% // Good (C) </t>
  </si>
  <si>
    <t>9 // 90 - 99,9% // Very good (B)</t>
  </si>
  <si>
    <t>10 // 100% // Excellent (A)</t>
  </si>
  <si>
    <t>MOLDÀVIA</t>
  </si>
  <si>
    <t>5 - 6 // D - E</t>
  </si>
  <si>
    <t>7 - 8 // C</t>
  </si>
  <si>
    <t>9 // B</t>
  </si>
  <si>
    <t>10 // A</t>
  </si>
  <si>
    <t>NIGÈRIA</t>
  </si>
  <si>
    <t>D - E</t>
  </si>
  <si>
    <t>NORUEGA</t>
  </si>
  <si>
    <t>E - D</t>
  </si>
  <si>
    <t>PALESTINA</t>
  </si>
  <si>
    <t>60 - 80</t>
  </si>
  <si>
    <t>81 - 90</t>
  </si>
  <si>
    <t xml:space="preserve">91 - 97 </t>
  </si>
  <si>
    <t>98 - 100</t>
  </si>
  <si>
    <t>PAKISTAN</t>
  </si>
  <si>
    <t>D - E // (Fair-Satisfactory) // 40% a 59%</t>
  </si>
  <si>
    <t>C-,C,C+,B-,B,B+ // (Good-Very Good) // 60% a 69%</t>
  </si>
  <si>
    <t>A-,A // (Excellent) // 70% a 89%</t>
  </si>
  <si>
    <t>A+ // (Oustanding) // 90%</t>
  </si>
  <si>
    <t>PANAMÀ</t>
  </si>
  <si>
    <t>D // MI</t>
  </si>
  <si>
    <t>C // MM</t>
  </si>
  <si>
    <t>B // MS</t>
  </si>
  <si>
    <t>A // SS</t>
  </si>
  <si>
    <t>PARAGUAI</t>
  </si>
  <si>
    <t>RÚSSIA</t>
  </si>
  <si>
    <t>SÍRIA</t>
  </si>
  <si>
    <t>50 - 69</t>
  </si>
  <si>
    <t>SRI LANKA</t>
  </si>
  <si>
    <t>25% - 39% // D</t>
  </si>
  <si>
    <t>40% - 54% // C</t>
  </si>
  <si>
    <t>55% - 69% // B</t>
  </si>
  <si>
    <t>70% and above // A</t>
  </si>
  <si>
    <t>SUÈCIA</t>
  </si>
  <si>
    <t>1.0 - 2.0</t>
  </si>
  <si>
    <t>SUÏSSA</t>
  </si>
  <si>
    <t>4 - 4,99</t>
  </si>
  <si>
    <t>5 - 5,99</t>
  </si>
  <si>
    <t>5,5 - 5,99</t>
  </si>
  <si>
    <t>MALTA</t>
  </si>
  <si>
    <t>D,D+//50%-54%</t>
  </si>
  <si>
    <t>B+,B,C,+C//55%-79%</t>
  </si>
  <si>
    <t>A//80%-94%</t>
  </si>
  <si>
    <t>A+ // 95%-100%</t>
  </si>
  <si>
    <t>UCRAÏNA</t>
  </si>
  <si>
    <t>C-,C,C+ // 60 - 75</t>
  </si>
  <si>
    <t>B-,B,B+ // 76 - 91</t>
  </si>
  <si>
    <t>A-,A // 92 - 99</t>
  </si>
  <si>
    <t>A+ // 100</t>
  </si>
  <si>
    <t>Declaro responsablement que les dades aportades son certes i que es corresponen amb les que consten en la meva certificació acadèmica de llicenciatura/grau.</t>
  </si>
  <si>
    <t>Països dels quals no es disposa d'informació sobre el seu sistema de qualificacions (Base 1.3 de l'apartat IV de la convocatòria)</t>
  </si>
  <si>
    <t>Universitat de titulació:</t>
  </si>
  <si>
    <t>Pais de la universitat de titulació:</t>
  </si>
  <si>
    <t>Nota màxima</t>
  </si>
  <si>
    <t>Nota mínima aprovatòria</t>
  </si>
  <si>
    <t>NOMBRE 
CRÈDITS/ASSIGNATURES</t>
  </si>
  <si>
    <t xml:space="preserve">   Tarragona, a __ de___________ de 20__</t>
  </si>
  <si>
    <t>Sistema espanyol</t>
  </si>
  <si>
    <t xml:space="preserve">Països dels quals es disposa d' informació (són els relacionats en la base 1.2 de l'apartat IV de la convocatòria). </t>
  </si>
  <si>
    <t>MH</t>
  </si>
  <si>
    <t>AP</t>
  </si>
  <si>
    <t>NOT</t>
  </si>
  <si>
    <t>EXC</t>
  </si>
  <si>
    <t>Aquesta nota mitjana només es d'aplicació en la convocatòria del programa de contractes URV-FCLP de personal investigador en formació - 2017 (PIPF URV-FCLP).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</si>
</sst>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</font>
    <font>
      <sz val="13"/>
      <name val="Arial"/>
      <family val="2"/>
    </font>
    <font>
      <sz val="10"/>
      <name val="Tahoma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24"/>
      <name val="Baskerville Old Face"/>
      <family val="1"/>
    </font>
    <font>
      <b/>
      <sz val="10"/>
      <color indexed="9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sz val="10"/>
      <color indexed="42"/>
      <name val="Tahoma"/>
      <family val="2"/>
    </font>
    <font>
      <sz val="10"/>
      <color indexed="9"/>
      <name val="Tahoma"/>
      <family val="2"/>
    </font>
    <font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24"/>
      </patternFill>
    </fill>
    <fill>
      <patternFill patternType="solid">
        <fgColor indexed="9"/>
        <bgColor indexed="21"/>
      </patternFill>
    </fill>
    <fill>
      <patternFill patternType="solid">
        <fgColor indexed="43"/>
        <bgColor indexed="21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17" fontId="7" fillId="4" borderId="0" xfId="0" applyNumberFormat="1" applyFont="1" applyFill="1" applyBorder="1" applyAlignment="1">
      <alignment horizontal="center"/>
    </xf>
    <xf numFmtId="16" fontId="7" fillId="4" borderId="0" xfId="0" applyNumberFormat="1" applyFont="1" applyFill="1" applyBorder="1" applyAlignment="1">
      <alignment horizontal="center"/>
    </xf>
    <xf numFmtId="0" fontId="9" fillId="2" borderId="0" xfId="0" applyFont="1" applyFill="1"/>
    <xf numFmtId="0" fontId="10" fillId="2" borderId="0" xfId="0" applyFont="1" applyFill="1"/>
    <xf numFmtId="0" fontId="4" fillId="2" borderId="0" xfId="0" applyFont="1" applyFill="1" applyAlignment="1"/>
    <xf numFmtId="0" fontId="3" fillId="2" borderId="0" xfId="0" applyFont="1" applyFill="1" applyAlignment="1"/>
    <xf numFmtId="0" fontId="0" fillId="2" borderId="0" xfId="0" applyFill="1" applyAlignment="1">
      <alignment horizontal="center"/>
    </xf>
    <xf numFmtId="0" fontId="11" fillId="5" borderId="0" xfId="0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 wrapText="1"/>
    </xf>
    <xf numFmtId="0" fontId="12" fillId="6" borderId="4" xfId="0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center"/>
    </xf>
    <xf numFmtId="0" fontId="13" fillId="4" borderId="5" xfId="0" applyFont="1" applyFill="1" applyBorder="1" applyAlignment="1">
      <alignment horizontal="center"/>
    </xf>
    <xf numFmtId="0" fontId="13" fillId="4" borderId="6" xfId="0" applyFont="1" applyFill="1" applyBorder="1" applyAlignment="1">
      <alignment horizontal="center"/>
    </xf>
    <xf numFmtId="0" fontId="14" fillId="4" borderId="0" xfId="0" applyFont="1" applyFill="1" applyBorder="1" applyAlignment="1">
      <alignment horizontal="center"/>
    </xf>
    <xf numFmtId="0" fontId="15" fillId="4" borderId="0" xfId="0" applyFont="1" applyFill="1" applyBorder="1" applyAlignment="1">
      <alignment horizontal="center"/>
    </xf>
    <xf numFmtId="0" fontId="13" fillId="4" borderId="7" xfId="0" applyFont="1" applyFill="1" applyBorder="1" applyAlignment="1">
      <alignment horizontal="center"/>
    </xf>
    <xf numFmtId="0" fontId="13" fillId="4" borderId="8" xfId="0" applyFont="1" applyFill="1" applyBorder="1" applyAlignment="1">
      <alignment horizontal="center"/>
    </xf>
    <xf numFmtId="0" fontId="3" fillId="2" borderId="0" xfId="0" applyFont="1" applyFill="1" applyAlignment="1">
      <alignment horizontal="right"/>
    </xf>
    <xf numFmtId="0" fontId="13" fillId="4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left"/>
    </xf>
    <xf numFmtId="0" fontId="9" fillId="2" borderId="0" xfId="0" applyFont="1" applyFill="1" applyAlignment="1"/>
    <xf numFmtId="0" fontId="9" fillId="0" borderId="0" xfId="0" applyFont="1" applyAlignment="1">
      <alignment wrapText="1"/>
    </xf>
    <xf numFmtId="0" fontId="16" fillId="2" borderId="0" xfId="0" applyFont="1" applyFill="1" applyAlignment="1">
      <alignment horizontal="left" vertical="distributed"/>
    </xf>
    <xf numFmtId="0" fontId="9" fillId="2" borderId="0" xfId="0" applyFont="1" applyFill="1" applyAlignment="1">
      <alignment horizontal="left" vertical="distributed"/>
    </xf>
    <xf numFmtId="0" fontId="1" fillId="2" borderId="0" xfId="0" applyFont="1" applyFill="1" applyAlignment="1">
      <alignment horizontal="left" vertical="distributed"/>
    </xf>
  </cellXfs>
  <cellStyles count="1">
    <cellStyle name="Normal" xfId="0" builtinId="0"/>
  </cellStyles>
  <dxfs count="8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447675</xdr:colOff>
      <xdr:row>3</xdr:row>
      <xdr:rowOff>57150</xdr:rowOff>
    </xdr:to>
    <xdr:pic>
      <xdr:nvPicPr>
        <xdr:cNvPr id="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9075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6</xdr:col>
      <xdr:colOff>0</xdr:colOff>
      <xdr:row>9</xdr:row>
      <xdr:rowOff>0</xdr:rowOff>
    </xdr:to>
    <xdr:pic>
      <xdr:nvPicPr>
        <xdr:cNvPr id="3" name="Imatg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"/>
          <a:ext cx="737235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962025</xdr:colOff>
      <xdr:row>0</xdr:row>
      <xdr:rowOff>19050</xdr:rowOff>
    </xdr:from>
    <xdr:to>
      <xdr:col>5</xdr:col>
      <xdr:colOff>800100</xdr:colOff>
      <xdr:row>3</xdr:row>
      <xdr:rowOff>142875</xdr:rowOff>
    </xdr:to>
    <xdr:pic>
      <xdr:nvPicPr>
        <xdr:cNvPr id="4" name="Picture 17" descr="FCLP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0225" y="19050"/>
          <a:ext cx="15335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0</xdr:colOff>
      <xdr:row>3</xdr:row>
      <xdr:rowOff>57150</xdr:rowOff>
    </xdr:to>
    <xdr:pic>
      <xdr:nvPicPr>
        <xdr:cNvPr id="208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9075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6</xdr:col>
      <xdr:colOff>0</xdr:colOff>
      <xdr:row>9</xdr:row>
      <xdr:rowOff>0</xdr:rowOff>
    </xdr:to>
    <xdr:pic>
      <xdr:nvPicPr>
        <xdr:cNvPr id="2085" name="Imatg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"/>
          <a:ext cx="604837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2181225</xdr:colOff>
      <xdr:row>0</xdr:row>
      <xdr:rowOff>57150</xdr:rowOff>
    </xdr:from>
    <xdr:to>
      <xdr:col>5</xdr:col>
      <xdr:colOff>952500</xdr:colOff>
      <xdr:row>3</xdr:row>
      <xdr:rowOff>133350</xdr:rowOff>
    </xdr:to>
    <xdr:pic>
      <xdr:nvPicPr>
        <xdr:cNvPr id="2086" name="Picture 11" descr="FCLP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57150"/>
          <a:ext cx="15525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38100</xdr:rowOff>
    </xdr:from>
    <xdr:to>
      <xdr:col>6</xdr:col>
      <xdr:colOff>0</xdr:colOff>
      <xdr:row>8</xdr:row>
      <xdr:rowOff>38100</xdr:rowOff>
    </xdr:to>
    <xdr:pic>
      <xdr:nvPicPr>
        <xdr:cNvPr id="3107" name="Imatg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3875"/>
          <a:ext cx="604837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3</xdr:row>
      <xdr:rowOff>57150</xdr:rowOff>
    </xdr:to>
    <xdr:pic>
      <xdr:nvPicPr>
        <xdr:cNvPr id="310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9075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2314575</xdr:colOff>
      <xdr:row>0</xdr:row>
      <xdr:rowOff>47625</xdr:rowOff>
    </xdr:from>
    <xdr:to>
      <xdr:col>5</xdr:col>
      <xdr:colOff>990600</xdr:colOff>
      <xdr:row>3</xdr:row>
      <xdr:rowOff>85725</xdr:rowOff>
    </xdr:to>
    <xdr:pic>
      <xdr:nvPicPr>
        <xdr:cNvPr id="3109" name="Picture 10" descr="FCLP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5325" y="47625"/>
          <a:ext cx="1457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0:H310"/>
  <sheetViews>
    <sheetView tabSelected="1" workbookViewId="0">
      <selection activeCell="K24" sqref="K24"/>
    </sheetView>
  </sheetViews>
  <sheetFormatPr defaultColWidth="11.42578125" defaultRowHeight="12.75" x14ac:dyDescent="0.2"/>
  <cols>
    <col min="1" max="1" width="1.42578125" style="1" customWidth="1"/>
    <col min="2" max="2" width="1.140625" style="1" customWidth="1"/>
    <col min="3" max="3" width="23.5703125" style="1" customWidth="1"/>
    <col min="4" max="4" width="43.5703125" style="1" customWidth="1"/>
    <col min="5" max="5" width="25.42578125" style="1" customWidth="1"/>
    <col min="6" max="6" width="15.42578125" style="1" customWidth="1"/>
    <col min="7" max="256" width="11.42578125" style="1"/>
    <col min="257" max="257" width="1.42578125" style="1" customWidth="1"/>
    <col min="258" max="258" width="1.140625" style="1" customWidth="1"/>
    <col min="259" max="259" width="23.5703125" style="1" customWidth="1"/>
    <col min="260" max="260" width="43.5703125" style="1" customWidth="1"/>
    <col min="261" max="261" width="25.42578125" style="1" customWidth="1"/>
    <col min="262" max="262" width="15.42578125" style="1" customWidth="1"/>
    <col min="263" max="512" width="11.42578125" style="1"/>
    <col min="513" max="513" width="1.42578125" style="1" customWidth="1"/>
    <col min="514" max="514" width="1.140625" style="1" customWidth="1"/>
    <col min="515" max="515" width="23.5703125" style="1" customWidth="1"/>
    <col min="516" max="516" width="43.5703125" style="1" customWidth="1"/>
    <col min="517" max="517" width="25.42578125" style="1" customWidth="1"/>
    <col min="518" max="518" width="15.42578125" style="1" customWidth="1"/>
    <col min="519" max="768" width="11.42578125" style="1"/>
    <col min="769" max="769" width="1.42578125" style="1" customWidth="1"/>
    <col min="770" max="770" width="1.140625" style="1" customWidth="1"/>
    <col min="771" max="771" width="23.5703125" style="1" customWidth="1"/>
    <col min="772" max="772" width="43.5703125" style="1" customWidth="1"/>
    <col min="773" max="773" width="25.42578125" style="1" customWidth="1"/>
    <col min="774" max="774" width="15.42578125" style="1" customWidth="1"/>
    <col min="775" max="1024" width="11.42578125" style="1"/>
    <col min="1025" max="1025" width="1.42578125" style="1" customWidth="1"/>
    <col min="1026" max="1026" width="1.140625" style="1" customWidth="1"/>
    <col min="1027" max="1027" width="23.5703125" style="1" customWidth="1"/>
    <col min="1028" max="1028" width="43.5703125" style="1" customWidth="1"/>
    <col min="1029" max="1029" width="25.42578125" style="1" customWidth="1"/>
    <col min="1030" max="1030" width="15.42578125" style="1" customWidth="1"/>
    <col min="1031" max="1280" width="11.42578125" style="1"/>
    <col min="1281" max="1281" width="1.42578125" style="1" customWidth="1"/>
    <col min="1282" max="1282" width="1.140625" style="1" customWidth="1"/>
    <col min="1283" max="1283" width="23.5703125" style="1" customWidth="1"/>
    <col min="1284" max="1284" width="43.5703125" style="1" customWidth="1"/>
    <col min="1285" max="1285" width="25.42578125" style="1" customWidth="1"/>
    <col min="1286" max="1286" width="15.42578125" style="1" customWidth="1"/>
    <col min="1287" max="1536" width="11.42578125" style="1"/>
    <col min="1537" max="1537" width="1.42578125" style="1" customWidth="1"/>
    <col min="1538" max="1538" width="1.140625" style="1" customWidth="1"/>
    <col min="1539" max="1539" width="23.5703125" style="1" customWidth="1"/>
    <col min="1540" max="1540" width="43.5703125" style="1" customWidth="1"/>
    <col min="1541" max="1541" width="25.42578125" style="1" customWidth="1"/>
    <col min="1542" max="1542" width="15.42578125" style="1" customWidth="1"/>
    <col min="1543" max="1792" width="11.42578125" style="1"/>
    <col min="1793" max="1793" width="1.42578125" style="1" customWidth="1"/>
    <col min="1794" max="1794" width="1.140625" style="1" customWidth="1"/>
    <col min="1795" max="1795" width="23.5703125" style="1" customWidth="1"/>
    <col min="1796" max="1796" width="43.5703125" style="1" customWidth="1"/>
    <col min="1797" max="1797" width="25.42578125" style="1" customWidth="1"/>
    <col min="1798" max="1798" width="15.42578125" style="1" customWidth="1"/>
    <col min="1799" max="2048" width="11.42578125" style="1"/>
    <col min="2049" max="2049" width="1.42578125" style="1" customWidth="1"/>
    <col min="2050" max="2050" width="1.140625" style="1" customWidth="1"/>
    <col min="2051" max="2051" width="23.5703125" style="1" customWidth="1"/>
    <col min="2052" max="2052" width="43.5703125" style="1" customWidth="1"/>
    <col min="2053" max="2053" width="25.42578125" style="1" customWidth="1"/>
    <col min="2054" max="2054" width="15.42578125" style="1" customWidth="1"/>
    <col min="2055" max="2304" width="11.42578125" style="1"/>
    <col min="2305" max="2305" width="1.42578125" style="1" customWidth="1"/>
    <col min="2306" max="2306" width="1.140625" style="1" customWidth="1"/>
    <col min="2307" max="2307" width="23.5703125" style="1" customWidth="1"/>
    <col min="2308" max="2308" width="43.5703125" style="1" customWidth="1"/>
    <col min="2309" max="2309" width="25.42578125" style="1" customWidth="1"/>
    <col min="2310" max="2310" width="15.42578125" style="1" customWidth="1"/>
    <col min="2311" max="2560" width="11.42578125" style="1"/>
    <col min="2561" max="2561" width="1.42578125" style="1" customWidth="1"/>
    <col min="2562" max="2562" width="1.140625" style="1" customWidth="1"/>
    <col min="2563" max="2563" width="23.5703125" style="1" customWidth="1"/>
    <col min="2564" max="2564" width="43.5703125" style="1" customWidth="1"/>
    <col min="2565" max="2565" width="25.42578125" style="1" customWidth="1"/>
    <col min="2566" max="2566" width="15.42578125" style="1" customWidth="1"/>
    <col min="2567" max="2816" width="11.42578125" style="1"/>
    <col min="2817" max="2817" width="1.42578125" style="1" customWidth="1"/>
    <col min="2818" max="2818" width="1.140625" style="1" customWidth="1"/>
    <col min="2819" max="2819" width="23.5703125" style="1" customWidth="1"/>
    <col min="2820" max="2820" width="43.5703125" style="1" customWidth="1"/>
    <col min="2821" max="2821" width="25.42578125" style="1" customWidth="1"/>
    <col min="2822" max="2822" width="15.42578125" style="1" customWidth="1"/>
    <col min="2823" max="3072" width="11.42578125" style="1"/>
    <col min="3073" max="3073" width="1.42578125" style="1" customWidth="1"/>
    <col min="3074" max="3074" width="1.140625" style="1" customWidth="1"/>
    <col min="3075" max="3075" width="23.5703125" style="1" customWidth="1"/>
    <col min="3076" max="3076" width="43.5703125" style="1" customWidth="1"/>
    <col min="3077" max="3077" width="25.42578125" style="1" customWidth="1"/>
    <col min="3078" max="3078" width="15.42578125" style="1" customWidth="1"/>
    <col min="3079" max="3328" width="11.42578125" style="1"/>
    <col min="3329" max="3329" width="1.42578125" style="1" customWidth="1"/>
    <col min="3330" max="3330" width="1.140625" style="1" customWidth="1"/>
    <col min="3331" max="3331" width="23.5703125" style="1" customWidth="1"/>
    <col min="3332" max="3332" width="43.5703125" style="1" customWidth="1"/>
    <col min="3333" max="3333" width="25.42578125" style="1" customWidth="1"/>
    <col min="3334" max="3334" width="15.42578125" style="1" customWidth="1"/>
    <col min="3335" max="3584" width="11.42578125" style="1"/>
    <col min="3585" max="3585" width="1.42578125" style="1" customWidth="1"/>
    <col min="3586" max="3586" width="1.140625" style="1" customWidth="1"/>
    <col min="3587" max="3587" width="23.5703125" style="1" customWidth="1"/>
    <col min="3588" max="3588" width="43.5703125" style="1" customWidth="1"/>
    <col min="3589" max="3589" width="25.42578125" style="1" customWidth="1"/>
    <col min="3590" max="3590" width="15.42578125" style="1" customWidth="1"/>
    <col min="3591" max="3840" width="11.42578125" style="1"/>
    <col min="3841" max="3841" width="1.42578125" style="1" customWidth="1"/>
    <col min="3842" max="3842" width="1.140625" style="1" customWidth="1"/>
    <col min="3843" max="3843" width="23.5703125" style="1" customWidth="1"/>
    <col min="3844" max="3844" width="43.5703125" style="1" customWidth="1"/>
    <col min="3845" max="3845" width="25.42578125" style="1" customWidth="1"/>
    <col min="3846" max="3846" width="15.42578125" style="1" customWidth="1"/>
    <col min="3847" max="4096" width="11.42578125" style="1"/>
    <col min="4097" max="4097" width="1.42578125" style="1" customWidth="1"/>
    <col min="4098" max="4098" width="1.140625" style="1" customWidth="1"/>
    <col min="4099" max="4099" width="23.5703125" style="1" customWidth="1"/>
    <col min="4100" max="4100" width="43.5703125" style="1" customWidth="1"/>
    <col min="4101" max="4101" width="25.42578125" style="1" customWidth="1"/>
    <col min="4102" max="4102" width="15.42578125" style="1" customWidth="1"/>
    <col min="4103" max="4352" width="11.42578125" style="1"/>
    <col min="4353" max="4353" width="1.42578125" style="1" customWidth="1"/>
    <col min="4354" max="4354" width="1.140625" style="1" customWidth="1"/>
    <col min="4355" max="4355" width="23.5703125" style="1" customWidth="1"/>
    <col min="4356" max="4356" width="43.5703125" style="1" customWidth="1"/>
    <col min="4357" max="4357" width="25.42578125" style="1" customWidth="1"/>
    <col min="4358" max="4358" width="15.42578125" style="1" customWidth="1"/>
    <col min="4359" max="4608" width="11.42578125" style="1"/>
    <col min="4609" max="4609" width="1.42578125" style="1" customWidth="1"/>
    <col min="4610" max="4610" width="1.140625" style="1" customWidth="1"/>
    <col min="4611" max="4611" width="23.5703125" style="1" customWidth="1"/>
    <col min="4612" max="4612" width="43.5703125" style="1" customWidth="1"/>
    <col min="4613" max="4613" width="25.42578125" style="1" customWidth="1"/>
    <col min="4614" max="4614" width="15.42578125" style="1" customWidth="1"/>
    <col min="4615" max="4864" width="11.42578125" style="1"/>
    <col min="4865" max="4865" width="1.42578125" style="1" customWidth="1"/>
    <col min="4866" max="4866" width="1.140625" style="1" customWidth="1"/>
    <col min="4867" max="4867" width="23.5703125" style="1" customWidth="1"/>
    <col min="4868" max="4868" width="43.5703125" style="1" customWidth="1"/>
    <col min="4869" max="4869" width="25.42578125" style="1" customWidth="1"/>
    <col min="4870" max="4870" width="15.42578125" style="1" customWidth="1"/>
    <col min="4871" max="5120" width="11.42578125" style="1"/>
    <col min="5121" max="5121" width="1.42578125" style="1" customWidth="1"/>
    <col min="5122" max="5122" width="1.140625" style="1" customWidth="1"/>
    <col min="5123" max="5123" width="23.5703125" style="1" customWidth="1"/>
    <col min="5124" max="5124" width="43.5703125" style="1" customWidth="1"/>
    <col min="5125" max="5125" width="25.42578125" style="1" customWidth="1"/>
    <col min="5126" max="5126" width="15.42578125" style="1" customWidth="1"/>
    <col min="5127" max="5376" width="11.42578125" style="1"/>
    <col min="5377" max="5377" width="1.42578125" style="1" customWidth="1"/>
    <col min="5378" max="5378" width="1.140625" style="1" customWidth="1"/>
    <col min="5379" max="5379" width="23.5703125" style="1" customWidth="1"/>
    <col min="5380" max="5380" width="43.5703125" style="1" customWidth="1"/>
    <col min="5381" max="5381" width="25.42578125" style="1" customWidth="1"/>
    <col min="5382" max="5382" width="15.42578125" style="1" customWidth="1"/>
    <col min="5383" max="5632" width="11.42578125" style="1"/>
    <col min="5633" max="5633" width="1.42578125" style="1" customWidth="1"/>
    <col min="5634" max="5634" width="1.140625" style="1" customWidth="1"/>
    <col min="5635" max="5635" width="23.5703125" style="1" customWidth="1"/>
    <col min="5636" max="5636" width="43.5703125" style="1" customWidth="1"/>
    <col min="5637" max="5637" width="25.42578125" style="1" customWidth="1"/>
    <col min="5638" max="5638" width="15.42578125" style="1" customWidth="1"/>
    <col min="5639" max="5888" width="11.42578125" style="1"/>
    <col min="5889" max="5889" width="1.42578125" style="1" customWidth="1"/>
    <col min="5890" max="5890" width="1.140625" style="1" customWidth="1"/>
    <col min="5891" max="5891" width="23.5703125" style="1" customWidth="1"/>
    <col min="5892" max="5892" width="43.5703125" style="1" customWidth="1"/>
    <col min="5893" max="5893" width="25.42578125" style="1" customWidth="1"/>
    <col min="5894" max="5894" width="15.42578125" style="1" customWidth="1"/>
    <col min="5895" max="6144" width="11.42578125" style="1"/>
    <col min="6145" max="6145" width="1.42578125" style="1" customWidth="1"/>
    <col min="6146" max="6146" width="1.140625" style="1" customWidth="1"/>
    <col min="6147" max="6147" width="23.5703125" style="1" customWidth="1"/>
    <col min="6148" max="6148" width="43.5703125" style="1" customWidth="1"/>
    <col min="6149" max="6149" width="25.42578125" style="1" customWidth="1"/>
    <col min="6150" max="6150" width="15.42578125" style="1" customWidth="1"/>
    <col min="6151" max="6400" width="11.42578125" style="1"/>
    <col min="6401" max="6401" width="1.42578125" style="1" customWidth="1"/>
    <col min="6402" max="6402" width="1.140625" style="1" customWidth="1"/>
    <col min="6403" max="6403" width="23.5703125" style="1" customWidth="1"/>
    <col min="6404" max="6404" width="43.5703125" style="1" customWidth="1"/>
    <col min="6405" max="6405" width="25.42578125" style="1" customWidth="1"/>
    <col min="6406" max="6406" width="15.42578125" style="1" customWidth="1"/>
    <col min="6407" max="6656" width="11.42578125" style="1"/>
    <col min="6657" max="6657" width="1.42578125" style="1" customWidth="1"/>
    <col min="6658" max="6658" width="1.140625" style="1" customWidth="1"/>
    <col min="6659" max="6659" width="23.5703125" style="1" customWidth="1"/>
    <col min="6660" max="6660" width="43.5703125" style="1" customWidth="1"/>
    <col min="6661" max="6661" width="25.42578125" style="1" customWidth="1"/>
    <col min="6662" max="6662" width="15.42578125" style="1" customWidth="1"/>
    <col min="6663" max="6912" width="11.42578125" style="1"/>
    <col min="6913" max="6913" width="1.42578125" style="1" customWidth="1"/>
    <col min="6914" max="6914" width="1.140625" style="1" customWidth="1"/>
    <col min="6915" max="6915" width="23.5703125" style="1" customWidth="1"/>
    <col min="6916" max="6916" width="43.5703125" style="1" customWidth="1"/>
    <col min="6917" max="6917" width="25.42578125" style="1" customWidth="1"/>
    <col min="6918" max="6918" width="15.42578125" style="1" customWidth="1"/>
    <col min="6919" max="7168" width="11.42578125" style="1"/>
    <col min="7169" max="7169" width="1.42578125" style="1" customWidth="1"/>
    <col min="7170" max="7170" width="1.140625" style="1" customWidth="1"/>
    <col min="7171" max="7171" width="23.5703125" style="1" customWidth="1"/>
    <col min="7172" max="7172" width="43.5703125" style="1" customWidth="1"/>
    <col min="7173" max="7173" width="25.42578125" style="1" customWidth="1"/>
    <col min="7174" max="7174" width="15.42578125" style="1" customWidth="1"/>
    <col min="7175" max="7424" width="11.42578125" style="1"/>
    <col min="7425" max="7425" width="1.42578125" style="1" customWidth="1"/>
    <col min="7426" max="7426" width="1.140625" style="1" customWidth="1"/>
    <col min="7427" max="7427" width="23.5703125" style="1" customWidth="1"/>
    <col min="7428" max="7428" width="43.5703125" style="1" customWidth="1"/>
    <col min="7429" max="7429" width="25.42578125" style="1" customWidth="1"/>
    <col min="7430" max="7430" width="15.42578125" style="1" customWidth="1"/>
    <col min="7431" max="7680" width="11.42578125" style="1"/>
    <col min="7681" max="7681" width="1.42578125" style="1" customWidth="1"/>
    <col min="7682" max="7682" width="1.140625" style="1" customWidth="1"/>
    <col min="7683" max="7683" width="23.5703125" style="1" customWidth="1"/>
    <col min="7684" max="7684" width="43.5703125" style="1" customWidth="1"/>
    <col min="7685" max="7685" width="25.42578125" style="1" customWidth="1"/>
    <col min="7686" max="7686" width="15.42578125" style="1" customWidth="1"/>
    <col min="7687" max="7936" width="11.42578125" style="1"/>
    <col min="7937" max="7937" width="1.42578125" style="1" customWidth="1"/>
    <col min="7938" max="7938" width="1.140625" style="1" customWidth="1"/>
    <col min="7939" max="7939" width="23.5703125" style="1" customWidth="1"/>
    <col min="7940" max="7940" width="43.5703125" style="1" customWidth="1"/>
    <col min="7941" max="7941" width="25.42578125" style="1" customWidth="1"/>
    <col min="7942" max="7942" width="15.42578125" style="1" customWidth="1"/>
    <col min="7943" max="8192" width="11.42578125" style="1"/>
    <col min="8193" max="8193" width="1.42578125" style="1" customWidth="1"/>
    <col min="8194" max="8194" width="1.140625" style="1" customWidth="1"/>
    <col min="8195" max="8195" width="23.5703125" style="1" customWidth="1"/>
    <col min="8196" max="8196" width="43.5703125" style="1" customWidth="1"/>
    <col min="8197" max="8197" width="25.42578125" style="1" customWidth="1"/>
    <col min="8198" max="8198" width="15.42578125" style="1" customWidth="1"/>
    <col min="8199" max="8448" width="11.42578125" style="1"/>
    <col min="8449" max="8449" width="1.42578125" style="1" customWidth="1"/>
    <col min="8450" max="8450" width="1.140625" style="1" customWidth="1"/>
    <col min="8451" max="8451" width="23.5703125" style="1" customWidth="1"/>
    <col min="8452" max="8452" width="43.5703125" style="1" customWidth="1"/>
    <col min="8453" max="8453" width="25.42578125" style="1" customWidth="1"/>
    <col min="8454" max="8454" width="15.42578125" style="1" customWidth="1"/>
    <col min="8455" max="8704" width="11.42578125" style="1"/>
    <col min="8705" max="8705" width="1.42578125" style="1" customWidth="1"/>
    <col min="8706" max="8706" width="1.140625" style="1" customWidth="1"/>
    <col min="8707" max="8707" width="23.5703125" style="1" customWidth="1"/>
    <col min="8708" max="8708" width="43.5703125" style="1" customWidth="1"/>
    <col min="8709" max="8709" width="25.42578125" style="1" customWidth="1"/>
    <col min="8710" max="8710" width="15.42578125" style="1" customWidth="1"/>
    <col min="8711" max="8960" width="11.42578125" style="1"/>
    <col min="8961" max="8961" width="1.42578125" style="1" customWidth="1"/>
    <col min="8962" max="8962" width="1.140625" style="1" customWidth="1"/>
    <col min="8963" max="8963" width="23.5703125" style="1" customWidth="1"/>
    <col min="8964" max="8964" width="43.5703125" style="1" customWidth="1"/>
    <col min="8965" max="8965" width="25.42578125" style="1" customWidth="1"/>
    <col min="8966" max="8966" width="15.42578125" style="1" customWidth="1"/>
    <col min="8967" max="9216" width="11.42578125" style="1"/>
    <col min="9217" max="9217" width="1.42578125" style="1" customWidth="1"/>
    <col min="9218" max="9218" width="1.140625" style="1" customWidth="1"/>
    <col min="9219" max="9219" width="23.5703125" style="1" customWidth="1"/>
    <col min="9220" max="9220" width="43.5703125" style="1" customWidth="1"/>
    <col min="9221" max="9221" width="25.42578125" style="1" customWidth="1"/>
    <col min="9222" max="9222" width="15.42578125" style="1" customWidth="1"/>
    <col min="9223" max="9472" width="11.42578125" style="1"/>
    <col min="9473" max="9473" width="1.42578125" style="1" customWidth="1"/>
    <col min="9474" max="9474" width="1.140625" style="1" customWidth="1"/>
    <col min="9475" max="9475" width="23.5703125" style="1" customWidth="1"/>
    <col min="9476" max="9476" width="43.5703125" style="1" customWidth="1"/>
    <col min="9477" max="9477" width="25.42578125" style="1" customWidth="1"/>
    <col min="9478" max="9478" width="15.42578125" style="1" customWidth="1"/>
    <col min="9479" max="9728" width="11.42578125" style="1"/>
    <col min="9729" max="9729" width="1.42578125" style="1" customWidth="1"/>
    <col min="9730" max="9730" width="1.140625" style="1" customWidth="1"/>
    <col min="9731" max="9731" width="23.5703125" style="1" customWidth="1"/>
    <col min="9732" max="9732" width="43.5703125" style="1" customWidth="1"/>
    <col min="9733" max="9733" width="25.42578125" style="1" customWidth="1"/>
    <col min="9734" max="9734" width="15.42578125" style="1" customWidth="1"/>
    <col min="9735" max="9984" width="11.42578125" style="1"/>
    <col min="9985" max="9985" width="1.42578125" style="1" customWidth="1"/>
    <col min="9986" max="9986" width="1.140625" style="1" customWidth="1"/>
    <col min="9987" max="9987" width="23.5703125" style="1" customWidth="1"/>
    <col min="9988" max="9988" width="43.5703125" style="1" customWidth="1"/>
    <col min="9989" max="9989" width="25.42578125" style="1" customWidth="1"/>
    <col min="9990" max="9990" width="15.42578125" style="1" customWidth="1"/>
    <col min="9991" max="10240" width="11.42578125" style="1"/>
    <col min="10241" max="10241" width="1.42578125" style="1" customWidth="1"/>
    <col min="10242" max="10242" width="1.140625" style="1" customWidth="1"/>
    <col min="10243" max="10243" width="23.5703125" style="1" customWidth="1"/>
    <col min="10244" max="10244" width="43.5703125" style="1" customWidth="1"/>
    <col min="10245" max="10245" width="25.42578125" style="1" customWidth="1"/>
    <col min="10246" max="10246" width="15.42578125" style="1" customWidth="1"/>
    <col min="10247" max="10496" width="11.42578125" style="1"/>
    <col min="10497" max="10497" width="1.42578125" style="1" customWidth="1"/>
    <col min="10498" max="10498" width="1.140625" style="1" customWidth="1"/>
    <col min="10499" max="10499" width="23.5703125" style="1" customWidth="1"/>
    <col min="10500" max="10500" width="43.5703125" style="1" customWidth="1"/>
    <col min="10501" max="10501" width="25.42578125" style="1" customWidth="1"/>
    <col min="10502" max="10502" width="15.42578125" style="1" customWidth="1"/>
    <col min="10503" max="10752" width="11.42578125" style="1"/>
    <col min="10753" max="10753" width="1.42578125" style="1" customWidth="1"/>
    <col min="10754" max="10754" width="1.140625" style="1" customWidth="1"/>
    <col min="10755" max="10755" width="23.5703125" style="1" customWidth="1"/>
    <col min="10756" max="10756" width="43.5703125" style="1" customWidth="1"/>
    <col min="10757" max="10757" width="25.42578125" style="1" customWidth="1"/>
    <col min="10758" max="10758" width="15.42578125" style="1" customWidth="1"/>
    <col min="10759" max="11008" width="11.42578125" style="1"/>
    <col min="11009" max="11009" width="1.42578125" style="1" customWidth="1"/>
    <col min="11010" max="11010" width="1.140625" style="1" customWidth="1"/>
    <col min="11011" max="11011" width="23.5703125" style="1" customWidth="1"/>
    <col min="11012" max="11012" width="43.5703125" style="1" customWidth="1"/>
    <col min="11013" max="11013" width="25.42578125" style="1" customWidth="1"/>
    <col min="11014" max="11014" width="15.42578125" style="1" customWidth="1"/>
    <col min="11015" max="11264" width="11.42578125" style="1"/>
    <col min="11265" max="11265" width="1.42578125" style="1" customWidth="1"/>
    <col min="11266" max="11266" width="1.140625" style="1" customWidth="1"/>
    <col min="11267" max="11267" width="23.5703125" style="1" customWidth="1"/>
    <col min="11268" max="11268" width="43.5703125" style="1" customWidth="1"/>
    <col min="11269" max="11269" width="25.42578125" style="1" customWidth="1"/>
    <col min="11270" max="11270" width="15.42578125" style="1" customWidth="1"/>
    <col min="11271" max="11520" width="11.42578125" style="1"/>
    <col min="11521" max="11521" width="1.42578125" style="1" customWidth="1"/>
    <col min="11522" max="11522" width="1.140625" style="1" customWidth="1"/>
    <col min="11523" max="11523" width="23.5703125" style="1" customWidth="1"/>
    <col min="11524" max="11524" width="43.5703125" style="1" customWidth="1"/>
    <col min="11525" max="11525" width="25.42578125" style="1" customWidth="1"/>
    <col min="11526" max="11526" width="15.42578125" style="1" customWidth="1"/>
    <col min="11527" max="11776" width="11.42578125" style="1"/>
    <col min="11777" max="11777" width="1.42578125" style="1" customWidth="1"/>
    <col min="11778" max="11778" width="1.140625" style="1" customWidth="1"/>
    <col min="11779" max="11779" width="23.5703125" style="1" customWidth="1"/>
    <col min="11780" max="11780" width="43.5703125" style="1" customWidth="1"/>
    <col min="11781" max="11781" width="25.42578125" style="1" customWidth="1"/>
    <col min="11782" max="11782" width="15.42578125" style="1" customWidth="1"/>
    <col min="11783" max="12032" width="11.42578125" style="1"/>
    <col min="12033" max="12033" width="1.42578125" style="1" customWidth="1"/>
    <col min="12034" max="12034" width="1.140625" style="1" customWidth="1"/>
    <col min="12035" max="12035" width="23.5703125" style="1" customWidth="1"/>
    <col min="12036" max="12036" width="43.5703125" style="1" customWidth="1"/>
    <col min="12037" max="12037" width="25.42578125" style="1" customWidth="1"/>
    <col min="12038" max="12038" width="15.42578125" style="1" customWidth="1"/>
    <col min="12039" max="12288" width="11.42578125" style="1"/>
    <col min="12289" max="12289" width="1.42578125" style="1" customWidth="1"/>
    <col min="12290" max="12290" width="1.140625" style="1" customWidth="1"/>
    <col min="12291" max="12291" width="23.5703125" style="1" customWidth="1"/>
    <col min="12292" max="12292" width="43.5703125" style="1" customWidth="1"/>
    <col min="12293" max="12293" width="25.42578125" style="1" customWidth="1"/>
    <col min="12294" max="12294" width="15.42578125" style="1" customWidth="1"/>
    <col min="12295" max="12544" width="11.42578125" style="1"/>
    <col min="12545" max="12545" width="1.42578125" style="1" customWidth="1"/>
    <col min="12546" max="12546" width="1.140625" style="1" customWidth="1"/>
    <col min="12547" max="12547" width="23.5703125" style="1" customWidth="1"/>
    <col min="12548" max="12548" width="43.5703125" style="1" customWidth="1"/>
    <col min="12549" max="12549" width="25.42578125" style="1" customWidth="1"/>
    <col min="12550" max="12550" width="15.42578125" style="1" customWidth="1"/>
    <col min="12551" max="12800" width="11.42578125" style="1"/>
    <col min="12801" max="12801" width="1.42578125" style="1" customWidth="1"/>
    <col min="12802" max="12802" width="1.140625" style="1" customWidth="1"/>
    <col min="12803" max="12803" width="23.5703125" style="1" customWidth="1"/>
    <col min="12804" max="12804" width="43.5703125" style="1" customWidth="1"/>
    <col min="12805" max="12805" width="25.42578125" style="1" customWidth="1"/>
    <col min="12806" max="12806" width="15.42578125" style="1" customWidth="1"/>
    <col min="12807" max="13056" width="11.42578125" style="1"/>
    <col min="13057" max="13057" width="1.42578125" style="1" customWidth="1"/>
    <col min="13058" max="13058" width="1.140625" style="1" customWidth="1"/>
    <col min="13059" max="13059" width="23.5703125" style="1" customWidth="1"/>
    <col min="13060" max="13060" width="43.5703125" style="1" customWidth="1"/>
    <col min="13061" max="13061" width="25.42578125" style="1" customWidth="1"/>
    <col min="13062" max="13062" width="15.42578125" style="1" customWidth="1"/>
    <col min="13063" max="13312" width="11.42578125" style="1"/>
    <col min="13313" max="13313" width="1.42578125" style="1" customWidth="1"/>
    <col min="13314" max="13314" width="1.140625" style="1" customWidth="1"/>
    <col min="13315" max="13315" width="23.5703125" style="1" customWidth="1"/>
    <col min="13316" max="13316" width="43.5703125" style="1" customWidth="1"/>
    <col min="13317" max="13317" width="25.42578125" style="1" customWidth="1"/>
    <col min="13318" max="13318" width="15.42578125" style="1" customWidth="1"/>
    <col min="13319" max="13568" width="11.42578125" style="1"/>
    <col min="13569" max="13569" width="1.42578125" style="1" customWidth="1"/>
    <col min="13570" max="13570" width="1.140625" style="1" customWidth="1"/>
    <col min="13571" max="13571" width="23.5703125" style="1" customWidth="1"/>
    <col min="13572" max="13572" width="43.5703125" style="1" customWidth="1"/>
    <col min="13573" max="13573" width="25.42578125" style="1" customWidth="1"/>
    <col min="13574" max="13574" width="15.42578125" style="1" customWidth="1"/>
    <col min="13575" max="13824" width="11.42578125" style="1"/>
    <col min="13825" max="13825" width="1.42578125" style="1" customWidth="1"/>
    <col min="13826" max="13826" width="1.140625" style="1" customWidth="1"/>
    <col min="13827" max="13827" width="23.5703125" style="1" customWidth="1"/>
    <col min="13828" max="13828" width="43.5703125" style="1" customWidth="1"/>
    <col min="13829" max="13829" width="25.42578125" style="1" customWidth="1"/>
    <col min="13830" max="13830" width="15.42578125" style="1" customWidth="1"/>
    <col min="13831" max="14080" width="11.42578125" style="1"/>
    <col min="14081" max="14081" width="1.42578125" style="1" customWidth="1"/>
    <col min="14082" max="14082" width="1.140625" style="1" customWidth="1"/>
    <col min="14083" max="14083" width="23.5703125" style="1" customWidth="1"/>
    <col min="14084" max="14084" width="43.5703125" style="1" customWidth="1"/>
    <col min="14085" max="14085" width="25.42578125" style="1" customWidth="1"/>
    <col min="14086" max="14086" width="15.42578125" style="1" customWidth="1"/>
    <col min="14087" max="14336" width="11.42578125" style="1"/>
    <col min="14337" max="14337" width="1.42578125" style="1" customWidth="1"/>
    <col min="14338" max="14338" width="1.140625" style="1" customWidth="1"/>
    <col min="14339" max="14339" width="23.5703125" style="1" customWidth="1"/>
    <col min="14340" max="14340" width="43.5703125" style="1" customWidth="1"/>
    <col min="14341" max="14341" width="25.42578125" style="1" customWidth="1"/>
    <col min="14342" max="14342" width="15.42578125" style="1" customWidth="1"/>
    <col min="14343" max="14592" width="11.42578125" style="1"/>
    <col min="14593" max="14593" width="1.42578125" style="1" customWidth="1"/>
    <col min="14594" max="14594" width="1.140625" style="1" customWidth="1"/>
    <col min="14595" max="14595" width="23.5703125" style="1" customWidth="1"/>
    <col min="14596" max="14596" width="43.5703125" style="1" customWidth="1"/>
    <col min="14597" max="14597" width="25.42578125" style="1" customWidth="1"/>
    <col min="14598" max="14598" width="15.42578125" style="1" customWidth="1"/>
    <col min="14599" max="14848" width="11.42578125" style="1"/>
    <col min="14849" max="14849" width="1.42578125" style="1" customWidth="1"/>
    <col min="14850" max="14850" width="1.140625" style="1" customWidth="1"/>
    <col min="14851" max="14851" width="23.5703125" style="1" customWidth="1"/>
    <col min="14852" max="14852" width="43.5703125" style="1" customWidth="1"/>
    <col min="14853" max="14853" width="25.42578125" style="1" customWidth="1"/>
    <col min="14854" max="14854" width="15.42578125" style="1" customWidth="1"/>
    <col min="14855" max="15104" width="11.42578125" style="1"/>
    <col min="15105" max="15105" width="1.42578125" style="1" customWidth="1"/>
    <col min="15106" max="15106" width="1.140625" style="1" customWidth="1"/>
    <col min="15107" max="15107" width="23.5703125" style="1" customWidth="1"/>
    <col min="15108" max="15108" width="43.5703125" style="1" customWidth="1"/>
    <col min="15109" max="15109" width="25.42578125" style="1" customWidth="1"/>
    <col min="15110" max="15110" width="15.42578125" style="1" customWidth="1"/>
    <col min="15111" max="15360" width="11.42578125" style="1"/>
    <col min="15361" max="15361" width="1.42578125" style="1" customWidth="1"/>
    <col min="15362" max="15362" width="1.140625" style="1" customWidth="1"/>
    <col min="15363" max="15363" width="23.5703125" style="1" customWidth="1"/>
    <col min="15364" max="15364" width="43.5703125" style="1" customWidth="1"/>
    <col min="15365" max="15365" width="25.42578125" style="1" customWidth="1"/>
    <col min="15366" max="15366" width="15.42578125" style="1" customWidth="1"/>
    <col min="15367" max="15616" width="11.42578125" style="1"/>
    <col min="15617" max="15617" width="1.42578125" style="1" customWidth="1"/>
    <col min="15618" max="15618" width="1.140625" style="1" customWidth="1"/>
    <col min="15619" max="15619" width="23.5703125" style="1" customWidth="1"/>
    <col min="15620" max="15620" width="43.5703125" style="1" customWidth="1"/>
    <col min="15621" max="15621" width="25.42578125" style="1" customWidth="1"/>
    <col min="15622" max="15622" width="15.42578125" style="1" customWidth="1"/>
    <col min="15623" max="15872" width="11.42578125" style="1"/>
    <col min="15873" max="15873" width="1.42578125" style="1" customWidth="1"/>
    <col min="15874" max="15874" width="1.140625" style="1" customWidth="1"/>
    <col min="15875" max="15875" width="23.5703125" style="1" customWidth="1"/>
    <col min="15876" max="15876" width="43.5703125" style="1" customWidth="1"/>
    <col min="15877" max="15877" width="25.42578125" style="1" customWidth="1"/>
    <col min="15878" max="15878" width="15.42578125" style="1" customWidth="1"/>
    <col min="15879" max="16128" width="11.42578125" style="1"/>
    <col min="16129" max="16129" width="1.42578125" style="1" customWidth="1"/>
    <col min="16130" max="16130" width="1.140625" style="1" customWidth="1"/>
    <col min="16131" max="16131" width="23.5703125" style="1" customWidth="1"/>
    <col min="16132" max="16132" width="43.5703125" style="1" customWidth="1"/>
    <col min="16133" max="16133" width="25.42578125" style="1" customWidth="1"/>
    <col min="16134" max="16134" width="15.42578125" style="1" customWidth="1"/>
    <col min="16135" max="16384" width="11.42578125" style="1"/>
  </cols>
  <sheetData>
    <row r="10" spans="1:7" ht="35.25" customHeight="1" x14ac:dyDescent="0.2">
      <c r="A10" s="34" t="s">
        <v>294</v>
      </c>
      <c r="B10" s="34"/>
      <c r="C10" s="34"/>
      <c r="D10" s="34"/>
      <c r="E10" s="34"/>
      <c r="F10" s="34"/>
    </row>
    <row r="13" spans="1:7" x14ac:dyDescent="0.2">
      <c r="B13" s="3"/>
      <c r="C13" s="3"/>
      <c r="D13" s="3"/>
      <c r="E13" s="3"/>
    </row>
    <row r="16" spans="1:7" x14ac:dyDescent="0.2">
      <c r="B16" s="4"/>
      <c r="C16" s="4"/>
      <c r="D16" s="4"/>
      <c r="E16" s="4"/>
      <c r="F16" s="4"/>
      <c r="G16" s="4"/>
    </row>
    <row r="17" spans="2:7" x14ac:dyDescent="0.2">
      <c r="B17" s="5" t="s">
        <v>0</v>
      </c>
      <c r="C17" s="4"/>
      <c r="D17" s="6"/>
      <c r="E17" s="4"/>
      <c r="F17" s="4"/>
      <c r="G17" s="4"/>
    </row>
    <row r="18" spans="2:7" x14ac:dyDescent="0.2">
      <c r="B18" s="5" t="s">
        <v>1</v>
      </c>
      <c r="C18" s="4"/>
      <c r="D18" s="6"/>
      <c r="E18" s="4"/>
      <c r="F18" s="4"/>
      <c r="G18" s="4"/>
    </row>
    <row r="19" spans="2:7" x14ac:dyDescent="0.2">
      <c r="B19" s="5" t="s">
        <v>2</v>
      </c>
      <c r="C19" s="4"/>
      <c r="D19" s="6"/>
      <c r="E19" s="4"/>
      <c r="F19" s="4"/>
      <c r="G19" s="4"/>
    </row>
    <row r="20" spans="2:7" x14ac:dyDescent="0.2">
      <c r="B20" s="5" t="s">
        <v>3</v>
      </c>
      <c r="C20" s="4"/>
      <c r="D20" s="6"/>
      <c r="E20" s="4"/>
      <c r="F20" s="4"/>
      <c r="G20" s="4"/>
    </row>
    <row r="21" spans="2:7" x14ac:dyDescent="0.2">
      <c r="B21" s="4"/>
      <c r="C21" s="4"/>
      <c r="D21" s="4"/>
      <c r="E21" s="4"/>
      <c r="F21" s="4"/>
      <c r="G21" s="4"/>
    </row>
    <row r="22" spans="2:7" x14ac:dyDescent="0.2">
      <c r="B22" s="4"/>
      <c r="C22" s="4"/>
      <c r="D22" s="4"/>
      <c r="E22" s="4"/>
      <c r="F22" s="4"/>
      <c r="G22" s="4"/>
    </row>
    <row r="23" spans="2:7" x14ac:dyDescent="0.2">
      <c r="B23" s="4"/>
      <c r="C23" s="4"/>
      <c r="D23" s="4"/>
      <c r="E23" s="4"/>
      <c r="F23" s="4"/>
      <c r="G23" s="4"/>
    </row>
    <row r="24" spans="2:7" x14ac:dyDescent="0.2">
      <c r="B24" s="4"/>
      <c r="C24" s="4"/>
      <c r="D24" s="4"/>
      <c r="E24" s="4"/>
      <c r="F24" s="4"/>
      <c r="G24" s="4"/>
    </row>
    <row r="25" spans="2:7" ht="25.5" x14ac:dyDescent="0.2">
      <c r="B25" s="4"/>
      <c r="C25" s="7" t="s">
        <v>4</v>
      </c>
      <c r="D25" s="7" t="s">
        <v>5</v>
      </c>
      <c r="E25" s="7" t="s">
        <v>6</v>
      </c>
      <c r="F25" s="7" t="s">
        <v>7</v>
      </c>
      <c r="G25" s="4"/>
    </row>
    <row r="26" spans="2:7" ht="13.5" thickBot="1" x14ac:dyDescent="0.25">
      <c r="B26" s="4"/>
      <c r="C26" s="8" t="s">
        <v>8</v>
      </c>
      <c r="D26" s="8" t="s">
        <v>9</v>
      </c>
      <c r="E26" s="6"/>
      <c r="F26" s="8"/>
      <c r="G26" s="4"/>
    </row>
    <row r="27" spans="2:7" ht="13.5" thickBot="1" x14ac:dyDescent="0.25">
      <c r="B27" s="4"/>
      <c r="C27" s="9" t="s">
        <v>8</v>
      </c>
      <c r="D27" s="8" t="s">
        <v>10</v>
      </c>
      <c r="E27" s="6"/>
      <c r="F27" s="10">
        <f>ROUND(IF((E26+E27+E28+E29)=0,0,(E26*5.5+E27*7.5+E28*9+E29*10)/(E26+E27+E28+E29)),2)</f>
        <v>0</v>
      </c>
      <c r="G27" s="4"/>
    </row>
    <row r="28" spans="2:7" x14ac:dyDescent="0.2">
      <c r="B28" s="4"/>
      <c r="C28" s="9" t="s">
        <v>8</v>
      </c>
      <c r="D28" s="8" t="s">
        <v>11</v>
      </c>
      <c r="E28" s="6"/>
      <c r="F28" s="8"/>
      <c r="G28" s="4"/>
    </row>
    <row r="29" spans="2:7" x14ac:dyDescent="0.2">
      <c r="B29" s="4"/>
      <c r="C29" s="9" t="s">
        <v>8</v>
      </c>
      <c r="D29" s="8" t="s">
        <v>12</v>
      </c>
      <c r="E29" s="6"/>
      <c r="F29" s="8"/>
      <c r="G29" s="4"/>
    </row>
    <row r="30" spans="2:7" hidden="1" x14ac:dyDescent="0.2">
      <c r="B30" s="4"/>
      <c r="C30" s="8" t="s">
        <v>13</v>
      </c>
      <c r="D30" s="8" t="s">
        <v>14</v>
      </c>
      <c r="E30" s="6"/>
      <c r="F30" s="8"/>
      <c r="G30" s="4"/>
    </row>
    <row r="31" spans="2:7" ht="13.5" hidden="1" thickBot="1" x14ac:dyDescent="0.25">
      <c r="B31" s="4"/>
      <c r="C31" s="9" t="s">
        <v>13</v>
      </c>
      <c r="D31" s="8" t="s">
        <v>15</v>
      </c>
      <c r="E31" s="6"/>
      <c r="F31" s="10">
        <f>ROUND(IF((E30+E31+E32+E33)=0,0,(E30*5.5+E31*7.5+E32*9+E33*10)/(E30+E31+E32+E33)),2)</f>
        <v>0</v>
      </c>
      <c r="G31" s="4"/>
    </row>
    <row r="32" spans="2:7" hidden="1" x14ac:dyDescent="0.2">
      <c r="B32" s="4"/>
      <c r="C32" s="9" t="s">
        <v>13</v>
      </c>
      <c r="D32" s="8" t="s">
        <v>16</v>
      </c>
      <c r="E32" s="6"/>
      <c r="F32" s="8"/>
      <c r="G32" s="4"/>
    </row>
    <row r="33" spans="2:7" hidden="1" x14ac:dyDescent="0.2">
      <c r="B33" s="4"/>
      <c r="C33" s="9" t="s">
        <v>13</v>
      </c>
      <c r="D33" s="8" t="s">
        <v>17</v>
      </c>
      <c r="E33" s="6"/>
      <c r="F33" s="8"/>
      <c r="G33" s="4"/>
    </row>
    <row r="34" spans="2:7" hidden="1" x14ac:dyDescent="0.2">
      <c r="B34" s="4"/>
      <c r="C34" s="8" t="s">
        <v>18</v>
      </c>
      <c r="D34" s="8" t="s">
        <v>19</v>
      </c>
      <c r="E34" s="6"/>
      <c r="F34" s="8"/>
      <c r="G34" s="4"/>
    </row>
    <row r="35" spans="2:7" ht="13.5" hidden="1" thickBot="1" x14ac:dyDescent="0.25">
      <c r="B35" s="4"/>
      <c r="C35" s="9" t="s">
        <v>18</v>
      </c>
      <c r="D35" s="8" t="s">
        <v>20</v>
      </c>
      <c r="E35" s="6"/>
      <c r="F35" s="10">
        <f>ROUND(IF((E34+E35+E36+E37)=0,0,(E34*5.5+E35*7.5+E36*9+E37*10)/(E34+E35+E36+E37)),2)</f>
        <v>0</v>
      </c>
      <c r="G35" s="4"/>
    </row>
    <row r="36" spans="2:7" hidden="1" x14ac:dyDescent="0.2">
      <c r="B36" s="4"/>
      <c r="C36" s="9" t="s">
        <v>18</v>
      </c>
      <c r="D36" s="8" t="s">
        <v>21</v>
      </c>
      <c r="E36" s="6"/>
      <c r="F36" s="8"/>
      <c r="G36" s="4"/>
    </row>
    <row r="37" spans="2:7" hidden="1" x14ac:dyDescent="0.2">
      <c r="B37" s="4"/>
      <c r="C37" s="9" t="s">
        <v>18</v>
      </c>
      <c r="D37" s="8" t="s">
        <v>22</v>
      </c>
      <c r="E37" s="6"/>
      <c r="F37" s="8"/>
      <c r="G37" s="4"/>
    </row>
    <row r="38" spans="2:7" hidden="1" x14ac:dyDescent="0.2">
      <c r="B38" s="4"/>
      <c r="C38" s="8" t="s">
        <v>23</v>
      </c>
      <c r="D38" s="8" t="s">
        <v>24</v>
      </c>
      <c r="E38" s="6"/>
      <c r="F38" s="8"/>
      <c r="G38" s="4"/>
    </row>
    <row r="39" spans="2:7" ht="13.5" hidden="1" thickBot="1" x14ac:dyDescent="0.25">
      <c r="B39" s="4"/>
      <c r="C39" s="9" t="s">
        <v>23</v>
      </c>
      <c r="D39" s="8" t="s">
        <v>25</v>
      </c>
      <c r="E39" s="6"/>
      <c r="F39" s="10">
        <f>ROUND(IF((E38+E39+E40+E41)=0,0,(E38*5.5+E39*7.5+E40*9+E41*10)/(E38+E39+E40+E41)),2)</f>
        <v>0</v>
      </c>
      <c r="G39" s="4"/>
    </row>
    <row r="40" spans="2:7" hidden="1" x14ac:dyDescent="0.2">
      <c r="B40" s="4"/>
      <c r="C40" s="9" t="s">
        <v>23</v>
      </c>
      <c r="D40" s="8" t="s">
        <v>26</v>
      </c>
      <c r="E40" s="6"/>
      <c r="F40" s="8"/>
      <c r="G40" s="4"/>
    </row>
    <row r="41" spans="2:7" hidden="1" x14ac:dyDescent="0.2">
      <c r="B41" s="4"/>
      <c r="C41" s="9" t="s">
        <v>23</v>
      </c>
      <c r="D41" s="8" t="s">
        <v>27</v>
      </c>
      <c r="E41" s="6"/>
      <c r="F41" s="8"/>
      <c r="G41" s="4"/>
    </row>
    <row r="42" spans="2:7" hidden="1" x14ac:dyDescent="0.2">
      <c r="B42" s="4"/>
      <c r="C42" s="8" t="s">
        <v>28</v>
      </c>
      <c r="D42" s="8" t="s">
        <v>29</v>
      </c>
      <c r="E42" s="6"/>
      <c r="F42" s="8"/>
      <c r="G42" s="4"/>
    </row>
    <row r="43" spans="2:7" ht="13.5" hidden="1" thickBot="1" x14ac:dyDescent="0.25">
      <c r="B43" s="4"/>
      <c r="C43" s="9" t="s">
        <v>28</v>
      </c>
      <c r="D43" s="8" t="s">
        <v>30</v>
      </c>
      <c r="E43" s="6"/>
      <c r="F43" s="10">
        <f>ROUND(IF((E42+E43+E44+E45)=0,0,(E42*5.5+E43*7.5+E44*9+E45*10)/(E42+E43+E44+E45)),2)</f>
        <v>0</v>
      </c>
      <c r="G43" s="4"/>
    </row>
    <row r="44" spans="2:7" hidden="1" x14ac:dyDescent="0.2">
      <c r="B44" s="4"/>
      <c r="C44" s="9" t="s">
        <v>28</v>
      </c>
      <c r="D44" s="8" t="s">
        <v>31</v>
      </c>
      <c r="E44" s="6"/>
      <c r="F44" s="8"/>
      <c r="G44" s="4"/>
    </row>
    <row r="45" spans="2:7" hidden="1" x14ac:dyDescent="0.2">
      <c r="B45" s="4"/>
      <c r="C45" s="9" t="s">
        <v>28</v>
      </c>
      <c r="D45" s="8" t="s">
        <v>32</v>
      </c>
      <c r="E45" s="6"/>
      <c r="F45" s="8"/>
      <c r="G45" s="4"/>
    </row>
    <row r="46" spans="2:7" hidden="1" x14ac:dyDescent="0.2">
      <c r="B46" s="4"/>
      <c r="C46" s="8" t="s">
        <v>33</v>
      </c>
      <c r="D46" s="8" t="s">
        <v>34</v>
      </c>
      <c r="E46" s="6"/>
      <c r="F46" s="8"/>
      <c r="G46" s="4"/>
    </row>
    <row r="47" spans="2:7" ht="13.5" hidden="1" thickBot="1" x14ac:dyDescent="0.25">
      <c r="B47" s="4"/>
      <c r="C47" s="9" t="s">
        <v>33</v>
      </c>
      <c r="D47" s="8" t="s">
        <v>35</v>
      </c>
      <c r="E47" s="6"/>
      <c r="F47" s="10">
        <f>ROUND(IF((E46+E47+E48+E49)=0,0,(E46*5.5+E47*7.5+E48*9+E49*10)/(E46+E47+E48+E49)),2)</f>
        <v>0</v>
      </c>
      <c r="G47" s="4"/>
    </row>
    <row r="48" spans="2:7" hidden="1" x14ac:dyDescent="0.2">
      <c r="B48" s="4"/>
      <c r="C48" s="9" t="s">
        <v>33</v>
      </c>
      <c r="D48" s="8" t="s">
        <v>36</v>
      </c>
      <c r="E48" s="6"/>
      <c r="F48" s="8"/>
      <c r="G48" s="4"/>
    </row>
    <row r="49" spans="2:7" hidden="1" x14ac:dyDescent="0.2">
      <c r="B49" s="4"/>
      <c r="C49" s="9" t="s">
        <v>33</v>
      </c>
      <c r="D49" s="8" t="s">
        <v>37</v>
      </c>
      <c r="E49" s="6"/>
      <c r="F49" s="8"/>
      <c r="G49" s="4"/>
    </row>
    <row r="50" spans="2:7" hidden="1" x14ac:dyDescent="0.2">
      <c r="B50" s="4"/>
      <c r="C50" s="8" t="s">
        <v>38</v>
      </c>
      <c r="D50" s="8" t="s">
        <v>39</v>
      </c>
      <c r="E50" s="6"/>
      <c r="F50" s="8"/>
      <c r="G50" s="4"/>
    </row>
    <row r="51" spans="2:7" ht="13.5" hidden="1" thickBot="1" x14ac:dyDescent="0.25">
      <c r="B51" s="4"/>
      <c r="C51" s="9" t="s">
        <v>38</v>
      </c>
      <c r="D51" s="8" t="s">
        <v>40</v>
      </c>
      <c r="E51" s="6"/>
      <c r="F51" s="10">
        <f>ROUND(IF((E50+E51+E52+E53)=0,0,(E50*5.5+E51*7.5+E52*9+E53*10)/(E50+E51+E52+E53)),2)</f>
        <v>0</v>
      </c>
      <c r="G51" s="4"/>
    </row>
    <row r="52" spans="2:7" hidden="1" x14ac:dyDescent="0.2">
      <c r="B52" s="4"/>
      <c r="C52" s="9" t="s">
        <v>38</v>
      </c>
      <c r="D52" s="8" t="s">
        <v>41</v>
      </c>
      <c r="E52" s="6"/>
      <c r="F52" s="8"/>
      <c r="G52" s="4"/>
    </row>
    <row r="53" spans="2:7" hidden="1" x14ac:dyDescent="0.2">
      <c r="B53" s="4"/>
      <c r="C53" s="9" t="s">
        <v>38</v>
      </c>
      <c r="D53" s="8" t="s">
        <v>42</v>
      </c>
      <c r="E53" s="6"/>
      <c r="F53" s="8"/>
      <c r="G53" s="4"/>
    </row>
    <row r="54" spans="2:7" hidden="1" x14ac:dyDescent="0.2">
      <c r="B54" s="4"/>
      <c r="C54" s="8" t="s">
        <v>43</v>
      </c>
      <c r="D54" s="8">
        <v>2</v>
      </c>
      <c r="E54" s="6"/>
      <c r="F54" s="8"/>
      <c r="G54" s="4"/>
    </row>
    <row r="55" spans="2:7" ht="13.5" hidden="1" thickBot="1" x14ac:dyDescent="0.25">
      <c r="B55" s="4"/>
      <c r="C55" s="9" t="s">
        <v>43</v>
      </c>
      <c r="D55" s="8">
        <v>3</v>
      </c>
      <c r="E55" s="6"/>
      <c r="F55" s="10">
        <f>ROUND(IF((E54+E55+E56+E57)=0,0,(E54*5.5+E55*7.5+E56*9+E57*10)/(E54+E55+E56+E57)),2)</f>
        <v>0</v>
      </c>
      <c r="G55" s="4"/>
    </row>
    <row r="56" spans="2:7" hidden="1" x14ac:dyDescent="0.2">
      <c r="B56" s="4"/>
      <c r="C56" s="9" t="s">
        <v>43</v>
      </c>
      <c r="D56" s="8">
        <v>4</v>
      </c>
      <c r="E56" s="6"/>
      <c r="F56" s="8"/>
      <c r="G56" s="4"/>
    </row>
    <row r="57" spans="2:7" hidden="1" x14ac:dyDescent="0.2">
      <c r="B57" s="4"/>
      <c r="C57" s="9" t="s">
        <v>43</v>
      </c>
      <c r="D57" s="8">
        <v>5</v>
      </c>
      <c r="E57" s="6"/>
      <c r="F57" s="8"/>
      <c r="G57" s="4"/>
    </row>
    <row r="58" spans="2:7" hidden="1" x14ac:dyDescent="0.2">
      <c r="B58" s="4"/>
      <c r="C58" s="8" t="s">
        <v>44</v>
      </c>
      <c r="D58" s="8" t="s">
        <v>45</v>
      </c>
      <c r="E58" s="6"/>
      <c r="F58" s="8"/>
      <c r="G58" s="4"/>
    </row>
    <row r="59" spans="2:7" ht="13.5" hidden="1" thickBot="1" x14ac:dyDescent="0.25">
      <c r="B59" s="4"/>
      <c r="C59" s="9" t="s">
        <v>44</v>
      </c>
      <c r="D59" s="8" t="s">
        <v>46</v>
      </c>
      <c r="E59" s="6"/>
      <c r="F59" s="10">
        <f>ROUND(IF((E58+E59+E60+E61)=0,0,(E58*5.5+E59*7.5+E60*9+E61*10)/(E58+E59+E60+E61)),2)</f>
        <v>0</v>
      </c>
      <c r="G59" s="4"/>
    </row>
    <row r="60" spans="2:7" hidden="1" x14ac:dyDescent="0.2">
      <c r="B60" s="4"/>
      <c r="C60" s="9" t="s">
        <v>44</v>
      </c>
      <c r="D60" s="8" t="s">
        <v>47</v>
      </c>
      <c r="E60" s="6"/>
      <c r="F60" s="8"/>
      <c r="G60" s="4"/>
    </row>
    <row r="61" spans="2:7" hidden="1" x14ac:dyDescent="0.2">
      <c r="B61" s="4"/>
      <c r="C61" s="9" t="s">
        <v>44</v>
      </c>
      <c r="D61" s="8" t="s">
        <v>48</v>
      </c>
      <c r="E61" s="6"/>
      <c r="F61" s="8"/>
      <c r="G61" s="4"/>
    </row>
    <row r="62" spans="2:7" hidden="1" x14ac:dyDescent="0.2">
      <c r="B62" s="4"/>
      <c r="C62" s="8" t="s">
        <v>49</v>
      </c>
      <c r="D62" s="8" t="s">
        <v>50</v>
      </c>
      <c r="E62" s="6"/>
      <c r="F62" s="8"/>
      <c r="G62" s="4"/>
    </row>
    <row r="63" spans="2:7" ht="13.5" hidden="1" thickBot="1" x14ac:dyDescent="0.25">
      <c r="B63" s="4"/>
      <c r="C63" s="9" t="s">
        <v>49</v>
      </c>
      <c r="D63" s="8" t="s">
        <v>51</v>
      </c>
      <c r="E63" s="6"/>
      <c r="F63" s="10">
        <f>ROUND(IF((E62+E63+E64+E65)=0,0,(E62*5.5+E63*7.5+E64*9+E65*10)/(E62+E63+E64+E65)),2)</f>
        <v>0</v>
      </c>
      <c r="G63" s="4"/>
    </row>
    <row r="64" spans="2:7" hidden="1" x14ac:dyDescent="0.2">
      <c r="B64" s="4"/>
      <c r="C64" s="9" t="s">
        <v>49</v>
      </c>
      <c r="D64" s="8" t="s">
        <v>52</v>
      </c>
      <c r="E64" s="6"/>
      <c r="F64" s="8"/>
      <c r="G64" s="4"/>
    </row>
    <row r="65" spans="2:7" hidden="1" x14ac:dyDescent="0.2">
      <c r="B65" s="4"/>
      <c r="C65" s="9" t="s">
        <v>49</v>
      </c>
      <c r="D65" s="8" t="s">
        <v>53</v>
      </c>
      <c r="E65" s="6"/>
      <c r="F65" s="8"/>
      <c r="G65" s="4"/>
    </row>
    <row r="66" spans="2:7" hidden="1" x14ac:dyDescent="0.2">
      <c r="B66" s="4"/>
      <c r="C66" s="8" t="s">
        <v>54</v>
      </c>
      <c r="D66" s="8" t="s">
        <v>55</v>
      </c>
      <c r="E66" s="6"/>
      <c r="F66" s="8"/>
      <c r="G66" s="4"/>
    </row>
    <row r="67" spans="2:7" ht="13.5" hidden="1" thickBot="1" x14ac:dyDescent="0.25">
      <c r="B67" s="4"/>
      <c r="C67" s="9" t="s">
        <v>54</v>
      </c>
      <c r="D67" s="8" t="s">
        <v>56</v>
      </c>
      <c r="E67" s="6"/>
      <c r="F67" s="10">
        <f>ROUND(IF((E66+E67+E68+E69)=0,0,(E66*5.5+E67*7.5+E68*9+E69*10)/(E66+E67+E68+E69)),2)</f>
        <v>0</v>
      </c>
      <c r="G67" s="4"/>
    </row>
    <row r="68" spans="2:7" hidden="1" x14ac:dyDescent="0.2">
      <c r="B68" s="4"/>
      <c r="C68" s="9" t="s">
        <v>54</v>
      </c>
      <c r="D68" s="8" t="s">
        <v>57</v>
      </c>
      <c r="E68" s="6"/>
      <c r="F68" s="8"/>
      <c r="G68" s="4"/>
    </row>
    <row r="69" spans="2:7" hidden="1" x14ac:dyDescent="0.2">
      <c r="B69" s="4"/>
      <c r="C69" s="9" t="s">
        <v>54</v>
      </c>
      <c r="D69" s="8">
        <v>100</v>
      </c>
      <c r="E69" s="6"/>
      <c r="F69" s="8"/>
      <c r="G69" s="4"/>
    </row>
    <row r="70" spans="2:7" hidden="1" x14ac:dyDescent="0.2">
      <c r="B70" s="4"/>
      <c r="C70" s="8" t="s">
        <v>58</v>
      </c>
      <c r="D70" s="8" t="s">
        <v>59</v>
      </c>
      <c r="E70" s="6"/>
      <c r="F70" s="8"/>
      <c r="G70" s="4"/>
    </row>
    <row r="71" spans="2:7" ht="13.5" hidden="1" thickBot="1" x14ac:dyDescent="0.25">
      <c r="B71" s="4"/>
      <c r="C71" s="9" t="s">
        <v>58</v>
      </c>
      <c r="D71" s="8" t="s">
        <v>60</v>
      </c>
      <c r="E71" s="6"/>
      <c r="F71" s="10">
        <f>ROUND(IF((E70+E71+E72+E73)=0,0,(E70*5.5+E71*7.5+E72*9+E73*10)/(E70+E71+E72+E73)),2)</f>
        <v>0</v>
      </c>
      <c r="G71" s="4"/>
    </row>
    <row r="72" spans="2:7" hidden="1" x14ac:dyDescent="0.2">
      <c r="B72" s="4"/>
      <c r="C72" s="9" t="s">
        <v>58</v>
      </c>
      <c r="D72" s="8" t="s">
        <v>61</v>
      </c>
      <c r="E72" s="6"/>
      <c r="F72" s="8"/>
      <c r="G72" s="4"/>
    </row>
    <row r="73" spans="2:7" hidden="1" x14ac:dyDescent="0.2">
      <c r="B73" s="4"/>
      <c r="C73" s="9" t="s">
        <v>58</v>
      </c>
      <c r="D73" s="8" t="s">
        <v>62</v>
      </c>
      <c r="E73" s="6"/>
      <c r="F73" s="8"/>
      <c r="G73" s="4"/>
    </row>
    <row r="74" spans="2:7" hidden="1" x14ac:dyDescent="0.2">
      <c r="B74" s="4"/>
      <c r="C74" s="8" t="s">
        <v>63</v>
      </c>
      <c r="D74" s="8" t="s">
        <v>64</v>
      </c>
      <c r="E74" s="6"/>
      <c r="F74" s="8"/>
      <c r="G74" s="4"/>
    </row>
    <row r="75" spans="2:7" ht="13.5" hidden="1" thickBot="1" x14ac:dyDescent="0.25">
      <c r="B75" s="4"/>
      <c r="C75" s="9" t="s">
        <v>63</v>
      </c>
      <c r="D75" s="8" t="s">
        <v>65</v>
      </c>
      <c r="E75" s="6"/>
      <c r="F75" s="10">
        <f>ROUND(IF((E74+E75+E76+E77)=0,0,(E74*5.5+E75*7.5+E76*9+E77*10)/(E74+E75+E76+E77)),2)</f>
        <v>0</v>
      </c>
      <c r="G75" s="4"/>
    </row>
    <row r="76" spans="2:7" hidden="1" x14ac:dyDescent="0.2">
      <c r="B76" s="4"/>
      <c r="C76" s="9" t="s">
        <v>63</v>
      </c>
      <c r="D76" s="8" t="s">
        <v>66</v>
      </c>
      <c r="E76" s="6"/>
      <c r="F76" s="8"/>
      <c r="G76" s="4"/>
    </row>
    <row r="77" spans="2:7" hidden="1" x14ac:dyDescent="0.2">
      <c r="B77" s="4"/>
      <c r="C77" s="9" t="s">
        <v>63</v>
      </c>
      <c r="D77" s="8"/>
      <c r="E77" s="6"/>
      <c r="F77" s="8"/>
      <c r="G77" s="4"/>
    </row>
    <row r="78" spans="2:7" hidden="1" x14ac:dyDescent="0.2">
      <c r="B78" s="4"/>
      <c r="C78" s="8" t="s">
        <v>67</v>
      </c>
      <c r="D78" s="11" t="s">
        <v>68</v>
      </c>
      <c r="E78" s="6"/>
      <c r="F78" s="8"/>
      <c r="G78" s="4"/>
    </row>
    <row r="79" spans="2:7" ht="13.5" hidden="1" thickBot="1" x14ac:dyDescent="0.25">
      <c r="B79" s="4"/>
      <c r="C79" s="9" t="s">
        <v>67</v>
      </c>
      <c r="D79" s="8" t="s">
        <v>69</v>
      </c>
      <c r="E79" s="6"/>
      <c r="F79" s="10">
        <f>ROUND(IF((E78+E79+E80+E81)=0,0,(E78*5.5+E79*7.5+E80*9+E81*10)/(E78+E79+E80+E81)),2)</f>
        <v>0</v>
      </c>
      <c r="G79" s="4"/>
    </row>
    <row r="80" spans="2:7" hidden="1" x14ac:dyDescent="0.2">
      <c r="B80" s="4"/>
      <c r="C80" s="9" t="s">
        <v>67</v>
      </c>
      <c r="D80" s="8" t="s">
        <v>70</v>
      </c>
      <c r="E80" s="6"/>
      <c r="F80" s="8"/>
      <c r="G80" s="4"/>
    </row>
    <row r="81" spans="2:7" hidden="1" x14ac:dyDescent="0.2">
      <c r="B81" s="4"/>
      <c r="C81" s="9" t="s">
        <v>67</v>
      </c>
      <c r="D81" s="8" t="s">
        <v>48</v>
      </c>
      <c r="E81" s="6"/>
      <c r="F81" s="8"/>
      <c r="G81" s="4"/>
    </row>
    <row r="82" spans="2:7" hidden="1" x14ac:dyDescent="0.2">
      <c r="B82" s="4"/>
      <c r="C82" s="8" t="s">
        <v>71</v>
      </c>
      <c r="D82" s="8" t="s">
        <v>72</v>
      </c>
      <c r="E82" s="6"/>
      <c r="F82" s="8"/>
      <c r="G82" s="4"/>
    </row>
    <row r="83" spans="2:7" ht="13.5" hidden="1" thickBot="1" x14ac:dyDescent="0.25">
      <c r="B83" s="4"/>
      <c r="C83" s="9" t="s">
        <v>71</v>
      </c>
      <c r="D83" s="8" t="s">
        <v>73</v>
      </c>
      <c r="E83" s="6"/>
      <c r="F83" s="10">
        <f>ROUND(IF((E82+E83+E84+E85)=0,0,(E82*5.5+E83*7.5+E84*9+E85*10)/(E82+E83+E84+E85)),2)</f>
        <v>0</v>
      </c>
      <c r="G83" s="4"/>
    </row>
    <row r="84" spans="2:7" hidden="1" x14ac:dyDescent="0.2">
      <c r="B84" s="4"/>
      <c r="C84" s="9" t="s">
        <v>71</v>
      </c>
      <c r="D84" s="8" t="s">
        <v>74</v>
      </c>
      <c r="E84" s="6"/>
      <c r="F84" s="8"/>
      <c r="G84" s="4"/>
    </row>
    <row r="85" spans="2:7" hidden="1" x14ac:dyDescent="0.2">
      <c r="B85" s="4"/>
      <c r="C85" s="9" t="s">
        <v>71</v>
      </c>
      <c r="D85" s="8" t="s">
        <v>32</v>
      </c>
      <c r="E85" s="6"/>
      <c r="F85" s="8"/>
      <c r="G85" s="4"/>
    </row>
    <row r="86" spans="2:7" hidden="1" x14ac:dyDescent="0.2">
      <c r="B86" s="4"/>
      <c r="C86" s="8" t="s">
        <v>75</v>
      </c>
      <c r="D86" s="11" t="s">
        <v>76</v>
      </c>
      <c r="E86" s="6"/>
      <c r="F86" s="8"/>
      <c r="G86" s="4"/>
    </row>
    <row r="87" spans="2:7" ht="13.5" hidden="1" thickBot="1" x14ac:dyDescent="0.25">
      <c r="B87" s="4"/>
      <c r="C87" s="9" t="s">
        <v>75</v>
      </c>
      <c r="D87" s="8" t="s">
        <v>77</v>
      </c>
      <c r="E87" s="6"/>
      <c r="F87" s="10">
        <f>ROUND(IF((E86+E87+E88+E89)=0,0,(E86*5.5+E87*7.5+E88*9+E89*10)/(E86+E87+E88+E89)),2)</f>
        <v>0</v>
      </c>
      <c r="G87" s="4"/>
    </row>
    <row r="88" spans="2:7" hidden="1" x14ac:dyDescent="0.2">
      <c r="B88" s="4"/>
      <c r="C88" s="9" t="s">
        <v>75</v>
      </c>
      <c r="D88" s="8" t="s">
        <v>78</v>
      </c>
      <c r="E88" s="6"/>
      <c r="F88" s="8"/>
      <c r="G88" s="4"/>
    </row>
    <row r="89" spans="2:7" hidden="1" x14ac:dyDescent="0.2">
      <c r="B89" s="4"/>
      <c r="C89" s="9" t="s">
        <v>75</v>
      </c>
      <c r="D89" s="8" t="s">
        <v>48</v>
      </c>
      <c r="E89" s="6"/>
      <c r="F89" s="8"/>
      <c r="G89" s="4"/>
    </row>
    <row r="90" spans="2:7" hidden="1" x14ac:dyDescent="0.2">
      <c r="B90" s="4"/>
      <c r="C90" s="8" t="s">
        <v>79</v>
      </c>
      <c r="D90" s="8" t="s">
        <v>80</v>
      </c>
      <c r="E90" s="6"/>
      <c r="F90" s="8"/>
      <c r="G90" s="4"/>
    </row>
    <row r="91" spans="2:7" ht="13.5" hidden="1" thickBot="1" x14ac:dyDescent="0.25">
      <c r="B91" s="4"/>
      <c r="C91" s="9" t="s">
        <v>79</v>
      </c>
      <c r="D91" s="8" t="s">
        <v>81</v>
      </c>
      <c r="E91" s="6"/>
      <c r="F91" s="10">
        <f>ROUND(IF((E90+E91+E92+E93)=0,0,(E90*5.5+E91*7.5+E92*9+E93*10)/(E90+E91+E92+E93)),2)</f>
        <v>0</v>
      </c>
      <c r="G91" s="4"/>
    </row>
    <row r="92" spans="2:7" hidden="1" x14ac:dyDescent="0.2">
      <c r="B92" s="4"/>
      <c r="C92" s="9" t="s">
        <v>79</v>
      </c>
      <c r="D92" s="8" t="s">
        <v>82</v>
      </c>
      <c r="E92" s="6"/>
      <c r="F92" s="8"/>
      <c r="G92" s="4"/>
    </row>
    <row r="93" spans="2:7" hidden="1" x14ac:dyDescent="0.2">
      <c r="B93" s="4"/>
      <c r="C93" s="9" t="s">
        <v>79</v>
      </c>
      <c r="D93" s="8">
        <v>100</v>
      </c>
      <c r="E93" s="6"/>
      <c r="F93" s="8"/>
      <c r="G93" s="4"/>
    </row>
    <row r="94" spans="2:7" hidden="1" x14ac:dyDescent="0.2">
      <c r="B94" s="4"/>
      <c r="C94" s="8" t="s">
        <v>83</v>
      </c>
      <c r="D94" s="12" t="s">
        <v>84</v>
      </c>
      <c r="E94" s="6"/>
      <c r="F94" s="8"/>
      <c r="G94" s="4"/>
    </row>
    <row r="95" spans="2:7" ht="13.5" hidden="1" thickBot="1" x14ac:dyDescent="0.25">
      <c r="B95" s="4"/>
      <c r="C95" s="9" t="s">
        <v>83</v>
      </c>
      <c r="D95" s="12" t="s">
        <v>85</v>
      </c>
      <c r="E95" s="6"/>
      <c r="F95" s="10">
        <f>ROUND(IF((E94+E95+E96+E97)=0,0,(E94*5.5+E95*7.5+E96*9+E97*10)/(E94+E95+E96+E97)),2)</f>
        <v>0</v>
      </c>
      <c r="G95" s="4"/>
    </row>
    <row r="96" spans="2:7" hidden="1" x14ac:dyDescent="0.2">
      <c r="B96" s="4"/>
      <c r="C96" s="9" t="s">
        <v>83</v>
      </c>
      <c r="D96" s="8" t="s">
        <v>86</v>
      </c>
      <c r="E96" s="6"/>
      <c r="F96" s="8"/>
      <c r="G96" s="4"/>
    </row>
    <row r="97" spans="2:7" hidden="1" x14ac:dyDescent="0.2">
      <c r="B97" s="4"/>
      <c r="C97" s="9" t="s">
        <v>83</v>
      </c>
      <c r="D97" s="8"/>
      <c r="E97" s="6"/>
      <c r="F97" s="8"/>
      <c r="G97" s="4"/>
    </row>
    <row r="98" spans="2:7" hidden="1" x14ac:dyDescent="0.2">
      <c r="B98" s="4"/>
      <c r="C98" s="8" t="s">
        <v>87</v>
      </c>
      <c r="D98" s="8" t="s">
        <v>88</v>
      </c>
      <c r="E98" s="6"/>
      <c r="F98" s="8"/>
      <c r="G98" s="4"/>
    </row>
    <row r="99" spans="2:7" ht="13.5" hidden="1" thickBot="1" x14ac:dyDescent="0.25">
      <c r="B99" s="4"/>
      <c r="C99" s="9" t="s">
        <v>87</v>
      </c>
      <c r="D99" s="8" t="s">
        <v>89</v>
      </c>
      <c r="E99" s="6"/>
      <c r="F99" s="10">
        <f>ROUND(IF((E98+E99+E100+E101)=0,0,(E98*5.5+E99*7.5+E100*9+E101*10)/(E98+E99+E100+E101)),2)</f>
        <v>0</v>
      </c>
      <c r="G99" s="4"/>
    </row>
    <row r="100" spans="2:7" hidden="1" x14ac:dyDescent="0.2">
      <c r="B100" s="4"/>
      <c r="C100" s="9" t="s">
        <v>87</v>
      </c>
      <c r="D100" s="8">
        <v>10</v>
      </c>
      <c r="E100" s="6"/>
      <c r="F100" s="8"/>
      <c r="G100" s="4"/>
    </row>
    <row r="101" spans="2:7" hidden="1" x14ac:dyDescent="0.2">
      <c r="B101" s="4"/>
      <c r="C101" s="9" t="s">
        <v>87</v>
      </c>
      <c r="D101" s="8"/>
      <c r="E101" s="6"/>
      <c r="F101" s="8"/>
      <c r="G101" s="4"/>
    </row>
    <row r="102" spans="2:7" hidden="1" x14ac:dyDescent="0.2">
      <c r="B102" s="4"/>
      <c r="C102" s="8" t="s">
        <v>90</v>
      </c>
      <c r="D102" s="8" t="s">
        <v>91</v>
      </c>
      <c r="E102" s="6"/>
      <c r="F102" s="8"/>
      <c r="G102" s="4"/>
    </row>
    <row r="103" spans="2:7" ht="13.5" hidden="1" thickBot="1" x14ac:dyDescent="0.25">
      <c r="B103" s="4"/>
      <c r="C103" s="9" t="s">
        <v>90</v>
      </c>
      <c r="D103" s="8" t="s">
        <v>92</v>
      </c>
      <c r="E103" s="6"/>
      <c r="F103" s="10">
        <f>ROUND(IF((E102+E103+E104+E105)=0,0,(E102*5.5+E103*7.5+E104*9+E105*10)/(E102+E103+E104+E105)),2)</f>
        <v>0</v>
      </c>
      <c r="G103" s="4"/>
    </row>
    <row r="104" spans="2:7" hidden="1" x14ac:dyDescent="0.2">
      <c r="B104" s="4"/>
      <c r="C104" s="9" t="s">
        <v>90</v>
      </c>
      <c r="D104" s="8" t="s">
        <v>93</v>
      </c>
      <c r="E104" s="6"/>
      <c r="F104" s="8"/>
      <c r="G104" s="4"/>
    </row>
    <row r="105" spans="2:7" hidden="1" x14ac:dyDescent="0.2">
      <c r="B105" s="4"/>
      <c r="C105" s="9" t="s">
        <v>90</v>
      </c>
      <c r="D105" s="8" t="s">
        <v>94</v>
      </c>
      <c r="E105" s="6"/>
      <c r="F105" s="8"/>
      <c r="G105" s="4"/>
    </row>
    <row r="106" spans="2:7" hidden="1" x14ac:dyDescent="0.2">
      <c r="B106" s="4"/>
      <c r="C106" s="8" t="s">
        <v>95</v>
      </c>
      <c r="D106" s="8" t="s">
        <v>96</v>
      </c>
      <c r="E106" s="6"/>
      <c r="F106" s="8"/>
      <c r="G106" s="4"/>
    </row>
    <row r="107" spans="2:7" ht="13.5" hidden="1" thickBot="1" x14ac:dyDescent="0.25">
      <c r="B107" s="4"/>
      <c r="C107" s="9" t="s">
        <v>95</v>
      </c>
      <c r="D107" s="8" t="s">
        <v>97</v>
      </c>
      <c r="E107" s="6"/>
      <c r="F107" s="10">
        <f>ROUND(IF((E106+E107+E108+E109)=0,0,(E106*5.5+E107*7.5+E108*9+E109*10)/(E106+E107+E108+E109)),2)</f>
        <v>0</v>
      </c>
      <c r="G107" s="4"/>
    </row>
    <row r="108" spans="2:7" hidden="1" x14ac:dyDescent="0.2">
      <c r="B108" s="4"/>
      <c r="C108" s="9" t="s">
        <v>95</v>
      </c>
      <c r="D108" s="8" t="s">
        <v>98</v>
      </c>
      <c r="E108" s="6"/>
      <c r="F108" s="8"/>
      <c r="G108" s="4"/>
    </row>
    <row r="109" spans="2:7" hidden="1" x14ac:dyDescent="0.2">
      <c r="B109" s="4"/>
      <c r="C109" s="9" t="s">
        <v>95</v>
      </c>
      <c r="D109" s="8" t="s">
        <v>99</v>
      </c>
      <c r="E109" s="6"/>
      <c r="F109" s="8"/>
      <c r="G109" s="4"/>
    </row>
    <row r="110" spans="2:7" hidden="1" x14ac:dyDescent="0.2">
      <c r="B110" s="4"/>
      <c r="C110" s="8" t="s">
        <v>100</v>
      </c>
      <c r="D110" s="8" t="s">
        <v>101</v>
      </c>
      <c r="E110" s="6"/>
      <c r="F110" s="8"/>
      <c r="G110" s="4"/>
    </row>
    <row r="111" spans="2:7" ht="13.5" hidden="1" thickBot="1" x14ac:dyDescent="0.25">
      <c r="B111" s="4"/>
      <c r="C111" s="9" t="s">
        <v>100</v>
      </c>
      <c r="D111" s="8" t="s">
        <v>102</v>
      </c>
      <c r="E111" s="6"/>
      <c r="F111" s="10">
        <f>ROUND(IF((E110+E111+E112+E113)=0,0,(E110*5.5+E111*7.5+E112*9+E113*10)/(E110+E111+E112+E113)),2)</f>
        <v>0</v>
      </c>
      <c r="G111" s="4"/>
    </row>
    <row r="112" spans="2:7" hidden="1" x14ac:dyDescent="0.2">
      <c r="B112" s="4"/>
      <c r="C112" s="9" t="s">
        <v>100</v>
      </c>
      <c r="D112" s="8" t="s">
        <v>103</v>
      </c>
      <c r="E112" s="6"/>
      <c r="F112" s="8"/>
      <c r="G112" s="4"/>
    </row>
    <row r="113" spans="2:7" hidden="1" x14ac:dyDescent="0.2">
      <c r="B113" s="4"/>
      <c r="C113" s="9" t="s">
        <v>100</v>
      </c>
      <c r="D113" s="8" t="s">
        <v>104</v>
      </c>
      <c r="E113" s="6"/>
      <c r="F113" s="8"/>
      <c r="G113" s="4"/>
    </row>
    <row r="114" spans="2:7" hidden="1" x14ac:dyDescent="0.2">
      <c r="B114" s="4"/>
      <c r="C114" s="8" t="s">
        <v>105</v>
      </c>
      <c r="D114" s="8" t="s">
        <v>106</v>
      </c>
      <c r="E114" s="6"/>
      <c r="F114" s="8"/>
      <c r="G114" s="4"/>
    </row>
    <row r="115" spans="2:7" ht="13.5" hidden="1" thickBot="1" x14ac:dyDescent="0.25">
      <c r="B115" s="4"/>
      <c r="C115" s="9" t="s">
        <v>105</v>
      </c>
      <c r="D115" s="8" t="s">
        <v>107</v>
      </c>
      <c r="E115" s="6"/>
      <c r="F115" s="10">
        <f>ROUND(IF((E114+E115+E116+E117)=0,0,(E114*5.5+E115*7.5+E116*9+E117*10)/(E114+E115+E116+E117)),2)</f>
        <v>0</v>
      </c>
      <c r="G115" s="4"/>
    </row>
    <row r="116" spans="2:7" hidden="1" x14ac:dyDescent="0.2">
      <c r="B116" s="4"/>
      <c r="C116" s="9" t="s">
        <v>105</v>
      </c>
      <c r="D116" s="8" t="s">
        <v>108</v>
      </c>
      <c r="E116" s="6"/>
      <c r="F116" s="8"/>
      <c r="G116" s="4"/>
    </row>
    <row r="117" spans="2:7" hidden="1" x14ac:dyDescent="0.2">
      <c r="B117" s="4"/>
      <c r="C117" s="9" t="s">
        <v>105</v>
      </c>
      <c r="D117" s="8" t="s">
        <v>109</v>
      </c>
      <c r="E117" s="6"/>
      <c r="F117" s="8"/>
      <c r="G117" s="4"/>
    </row>
    <row r="118" spans="2:7" hidden="1" x14ac:dyDescent="0.2">
      <c r="B118" s="4"/>
      <c r="C118" s="8" t="s">
        <v>110</v>
      </c>
      <c r="D118" s="8" t="s">
        <v>111</v>
      </c>
      <c r="E118" s="6"/>
      <c r="F118" s="8"/>
      <c r="G118" s="4"/>
    </row>
    <row r="119" spans="2:7" ht="13.5" hidden="1" thickBot="1" x14ac:dyDescent="0.25">
      <c r="B119" s="4"/>
      <c r="C119" s="9" t="s">
        <v>110</v>
      </c>
      <c r="D119" s="8" t="s">
        <v>112</v>
      </c>
      <c r="E119" s="6"/>
      <c r="F119" s="10">
        <f>ROUND(IF((E118+E119+E120+E121)=0,0,(E118*5.5+E119*7.5+E120*9+E121*10)/(E118+E119+E120+E121)),2)</f>
        <v>0</v>
      </c>
      <c r="G119" s="4"/>
    </row>
    <row r="120" spans="2:7" hidden="1" x14ac:dyDescent="0.2">
      <c r="B120" s="4"/>
      <c r="C120" s="9" t="s">
        <v>110</v>
      </c>
      <c r="D120" s="8" t="s">
        <v>113</v>
      </c>
      <c r="E120" s="6"/>
      <c r="F120" s="8"/>
      <c r="G120" s="4"/>
    </row>
    <row r="121" spans="2:7" hidden="1" x14ac:dyDescent="0.2">
      <c r="B121" s="4"/>
      <c r="C121" s="9" t="s">
        <v>110</v>
      </c>
      <c r="D121" s="8" t="s">
        <v>114</v>
      </c>
      <c r="E121" s="6"/>
      <c r="F121" s="8"/>
      <c r="G121" s="4"/>
    </row>
    <row r="122" spans="2:7" hidden="1" x14ac:dyDescent="0.2">
      <c r="B122" s="4"/>
      <c r="C122" s="8" t="s">
        <v>115</v>
      </c>
      <c r="D122" s="8" t="s">
        <v>116</v>
      </c>
      <c r="E122" s="6"/>
      <c r="F122" s="8"/>
      <c r="G122" s="4"/>
    </row>
    <row r="123" spans="2:7" ht="13.5" hidden="1" thickBot="1" x14ac:dyDescent="0.25">
      <c r="B123" s="4"/>
      <c r="C123" s="9" t="s">
        <v>115</v>
      </c>
      <c r="D123" s="8" t="s">
        <v>117</v>
      </c>
      <c r="E123" s="6"/>
      <c r="F123" s="10">
        <f>ROUND(IF((E122+E123+E124+E125)=0,0,(E122*5.5+E123*7.5+E124*9+E125*10)/(E122+E123+E124+E125)),2)</f>
        <v>0</v>
      </c>
      <c r="G123" s="4"/>
    </row>
    <row r="124" spans="2:7" hidden="1" x14ac:dyDescent="0.2">
      <c r="B124" s="4"/>
      <c r="C124" s="9" t="s">
        <v>115</v>
      </c>
      <c r="D124" s="8" t="s">
        <v>118</v>
      </c>
      <c r="E124" s="6"/>
      <c r="F124" s="8"/>
      <c r="G124" s="4"/>
    </row>
    <row r="125" spans="2:7" hidden="1" x14ac:dyDescent="0.2">
      <c r="B125" s="4"/>
      <c r="C125" s="9" t="s">
        <v>115</v>
      </c>
      <c r="D125" s="8" t="s">
        <v>119</v>
      </c>
      <c r="E125" s="6"/>
      <c r="F125" s="8"/>
      <c r="G125" s="4"/>
    </row>
    <row r="126" spans="2:7" hidden="1" x14ac:dyDescent="0.2">
      <c r="B126" s="4"/>
      <c r="C126" s="8" t="s">
        <v>120</v>
      </c>
      <c r="D126" s="8" t="s">
        <v>121</v>
      </c>
      <c r="E126" s="6"/>
      <c r="F126" s="8"/>
      <c r="G126" s="4"/>
    </row>
    <row r="127" spans="2:7" ht="13.5" hidden="1" thickBot="1" x14ac:dyDescent="0.25">
      <c r="B127" s="4"/>
      <c r="C127" s="9" t="s">
        <v>120</v>
      </c>
      <c r="D127" s="8" t="s">
        <v>122</v>
      </c>
      <c r="E127" s="6"/>
      <c r="F127" s="10">
        <f>ROUND(IF((E126+E127+E128+E129)=0,0,(E126*5.5+E127*7.5+E128*9+E129*10)/(E126+E127+E128+E129)),2)</f>
        <v>0</v>
      </c>
      <c r="G127" s="4"/>
    </row>
    <row r="128" spans="2:7" hidden="1" x14ac:dyDescent="0.2">
      <c r="B128" s="4"/>
      <c r="C128" s="9" t="s">
        <v>120</v>
      </c>
      <c r="D128" s="8" t="s">
        <v>123</v>
      </c>
      <c r="E128" s="6"/>
      <c r="F128" s="8"/>
      <c r="G128" s="4"/>
    </row>
    <row r="129" spans="2:7" hidden="1" x14ac:dyDescent="0.2">
      <c r="B129" s="4"/>
      <c r="C129" s="9" t="s">
        <v>120</v>
      </c>
      <c r="D129" s="8" t="s">
        <v>124</v>
      </c>
      <c r="E129" s="6"/>
      <c r="F129" s="8"/>
      <c r="G129" s="4"/>
    </row>
    <row r="130" spans="2:7" hidden="1" x14ac:dyDescent="0.2">
      <c r="B130" s="4"/>
      <c r="C130" s="8" t="s">
        <v>125</v>
      </c>
      <c r="D130" s="8" t="s">
        <v>126</v>
      </c>
      <c r="E130" s="6"/>
      <c r="F130" s="8"/>
      <c r="G130" s="4"/>
    </row>
    <row r="131" spans="2:7" ht="13.5" hidden="1" thickBot="1" x14ac:dyDescent="0.25">
      <c r="B131" s="4"/>
      <c r="C131" s="9" t="s">
        <v>125</v>
      </c>
      <c r="D131" s="8" t="s">
        <v>127</v>
      </c>
      <c r="E131" s="6"/>
      <c r="F131" s="10">
        <f>ROUND(IF((E130+E131+E132+E133)=0,0,(E130*5.5+E131*7.5+E132*9+E133*10)/(E130+E131+E132+E133)),2)</f>
        <v>0</v>
      </c>
      <c r="G131" s="4"/>
    </row>
    <row r="132" spans="2:7" hidden="1" x14ac:dyDescent="0.2">
      <c r="B132" s="4"/>
      <c r="C132" s="9" t="s">
        <v>125</v>
      </c>
      <c r="D132" s="8" t="s">
        <v>128</v>
      </c>
      <c r="E132" s="6"/>
      <c r="F132" s="8"/>
      <c r="G132" s="4"/>
    </row>
    <row r="133" spans="2:7" hidden="1" x14ac:dyDescent="0.2">
      <c r="B133" s="4"/>
      <c r="C133" s="9" t="s">
        <v>125</v>
      </c>
      <c r="D133" s="8" t="s">
        <v>129</v>
      </c>
      <c r="E133" s="6"/>
      <c r="F133" s="8"/>
      <c r="G133" s="4"/>
    </row>
    <row r="134" spans="2:7" hidden="1" x14ac:dyDescent="0.2">
      <c r="B134" s="4"/>
      <c r="C134" s="8" t="s">
        <v>130</v>
      </c>
      <c r="D134" s="8" t="s">
        <v>131</v>
      </c>
      <c r="E134" s="6"/>
      <c r="F134" s="8"/>
      <c r="G134" s="4"/>
    </row>
    <row r="135" spans="2:7" ht="13.5" hidden="1" thickBot="1" x14ac:dyDescent="0.25">
      <c r="B135" s="4"/>
      <c r="C135" s="9" t="s">
        <v>130</v>
      </c>
      <c r="D135" s="8" t="s">
        <v>132</v>
      </c>
      <c r="E135" s="6"/>
      <c r="F135" s="10">
        <f>ROUND(IF((E134+E135+E136+E137)=0,0,(E134*5.5+E135*7.5+E136*9+E137*10)/(E134+E135+E136+E137)),2)</f>
        <v>0</v>
      </c>
      <c r="G135" s="4"/>
    </row>
    <row r="136" spans="2:7" hidden="1" x14ac:dyDescent="0.2">
      <c r="B136" s="4"/>
      <c r="C136" s="9" t="s">
        <v>130</v>
      </c>
      <c r="D136" s="8" t="s">
        <v>133</v>
      </c>
      <c r="E136" s="6"/>
      <c r="F136" s="8"/>
      <c r="G136" s="4"/>
    </row>
    <row r="137" spans="2:7" hidden="1" x14ac:dyDescent="0.2">
      <c r="B137" s="4"/>
      <c r="C137" s="9" t="s">
        <v>130</v>
      </c>
      <c r="D137" s="8" t="s">
        <v>134</v>
      </c>
      <c r="E137" s="6"/>
      <c r="F137" s="8"/>
      <c r="G137" s="4"/>
    </row>
    <row r="138" spans="2:7" hidden="1" x14ac:dyDescent="0.2">
      <c r="B138" s="4"/>
      <c r="C138" s="8" t="s">
        <v>135</v>
      </c>
      <c r="D138" s="8" t="s">
        <v>136</v>
      </c>
      <c r="E138" s="6"/>
      <c r="F138" s="8"/>
      <c r="G138" s="4"/>
    </row>
    <row r="139" spans="2:7" ht="13.5" hidden="1" thickBot="1" x14ac:dyDescent="0.25">
      <c r="B139" s="4"/>
      <c r="C139" s="9" t="s">
        <v>135</v>
      </c>
      <c r="D139" s="8" t="s">
        <v>137</v>
      </c>
      <c r="E139" s="6"/>
      <c r="F139" s="10">
        <f>ROUND(IF((E138+E139+E140+E141)=0,0,(E138*5.5+E139*7.5+E140*9+E141*10)/(E138+E139+E140+E141)),2)</f>
        <v>0</v>
      </c>
      <c r="G139" s="4"/>
    </row>
    <row r="140" spans="2:7" hidden="1" x14ac:dyDescent="0.2">
      <c r="B140" s="4"/>
      <c r="C140" s="9" t="s">
        <v>135</v>
      </c>
      <c r="D140" s="8" t="s">
        <v>138</v>
      </c>
      <c r="E140" s="6"/>
      <c r="F140" s="8"/>
      <c r="G140" s="4"/>
    </row>
    <row r="141" spans="2:7" hidden="1" x14ac:dyDescent="0.2">
      <c r="B141" s="4"/>
      <c r="C141" s="9" t="s">
        <v>135</v>
      </c>
      <c r="D141" s="8"/>
      <c r="E141" s="6"/>
      <c r="F141" s="8"/>
      <c r="G141" s="4"/>
    </row>
    <row r="142" spans="2:7" hidden="1" x14ac:dyDescent="0.2">
      <c r="B142" s="4"/>
      <c r="C142" s="8" t="s">
        <v>139</v>
      </c>
      <c r="D142" s="8" t="s">
        <v>9</v>
      </c>
      <c r="E142" s="6"/>
      <c r="F142" s="8"/>
      <c r="G142" s="4"/>
    </row>
    <row r="143" spans="2:7" ht="13.5" hidden="1" thickBot="1" x14ac:dyDescent="0.25">
      <c r="B143" s="4"/>
      <c r="C143" s="9" t="s">
        <v>139</v>
      </c>
      <c r="D143" s="8" t="s">
        <v>10</v>
      </c>
      <c r="E143" s="6"/>
      <c r="F143" s="10">
        <f>ROUND(IF((E142+E143+E144+E145)=0,0,(E142*5.5+E143*7.5+E144*9+E145*10)/(E142+E143+E144+E145)),2)</f>
        <v>0</v>
      </c>
      <c r="G143" s="4"/>
    </row>
    <row r="144" spans="2:7" hidden="1" x14ac:dyDescent="0.2">
      <c r="B144" s="4"/>
      <c r="C144" s="9" t="s">
        <v>139</v>
      </c>
      <c r="D144" s="8" t="s">
        <v>11</v>
      </c>
      <c r="E144" s="6"/>
      <c r="F144" s="8"/>
      <c r="G144" s="4"/>
    </row>
    <row r="145" spans="2:7" hidden="1" x14ac:dyDescent="0.2">
      <c r="B145" s="4"/>
      <c r="C145" s="9" t="s">
        <v>139</v>
      </c>
      <c r="D145" s="8" t="s">
        <v>12</v>
      </c>
      <c r="E145" s="6"/>
      <c r="F145" s="8"/>
      <c r="G145" s="4"/>
    </row>
    <row r="146" spans="2:7" hidden="1" x14ac:dyDescent="0.2">
      <c r="B146" s="4"/>
      <c r="C146" s="8" t="s">
        <v>140</v>
      </c>
      <c r="D146" s="8" t="s">
        <v>141</v>
      </c>
      <c r="E146" s="6"/>
      <c r="F146" s="8"/>
      <c r="G146" s="4"/>
    </row>
    <row r="147" spans="2:7" ht="13.5" hidden="1" thickBot="1" x14ac:dyDescent="0.25">
      <c r="B147" s="4"/>
      <c r="C147" s="9" t="s">
        <v>140</v>
      </c>
      <c r="D147" s="8" t="s">
        <v>142</v>
      </c>
      <c r="E147" s="6"/>
      <c r="F147" s="10">
        <f>ROUND(IF((E146+E147+E148+E149)=0,0,(E146*5.5+E147*7.5+E148*9+E149*10)/(E146+E147+E148+E149)),2)</f>
        <v>0</v>
      </c>
      <c r="G147" s="4"/>
    </row>
    <row r="148" spans="2:7" hidden="1" x14ac:dyDescent="0.2">
      <c r="B148" s="4"/>
      <c r="C148" s="9" t="s">
        <v>140</v>
      </c>
      <c r="D148" s="8" t="s">
        <v>143</v>
      </c>
      <c r="E148" s="6"/>
      <c r="F148" s="8"/>
      <c r="G148" s="4"/>
    </row>
    <row r="149" spans="2:7" hidden="1" x14ac:dyDescent="0.2">
      <c r="B149" s="4"/>
      <c r="C149" s="9" t="s">
        <v>140</v>
      </c>
      <c r="D149" s="8" t="s">
        <v>144</v>
      </c>
      <c r="E149" s="6"/>
      <c r="F149" s="8"/>
      <c r="G149" s="4"/>
    </row>
    <row r="150" spans="2:7" hidden="1" x14ac:dyDescent="0.2">
      <c r="B150" s="4"/>
      <c r="C150" s="8" t="s">
        <v>145</v>
      </c>
      <c r="D150" s="8" t="s">
        <v>146</v>
      </c>
      <c r="E150" s="6"/>
      <c r="F150" s="8"/>
      <c r="G150" s="4"/>
    </row>
    <row r="151" spans="2:7" ht="13.5" hidden="1" thickBot="1" x14ac:dyDescent="0.25">
      <c r="B151" s="4"/>
      <c r="C151" s="9" t="s">
        <v>145</v>
      </c>
      <c r="D151" s="8" t="s">
        <v>147</v>
      </c>
      <c r="E151" s="6"/>
      <c r="F151" s="10">
        <f>ROUND(IF((E150+E151+E152+E153)=0,0,(E150*5.5+E151*7.5+E152*9+E153*10)/(E150+E151+E152+E153)),2)</f>
        <v>0</v>
      </c>
      <c r="G151" s="4"/>
    </row>
    <row r="152" spans="2:7" hidden="1" x14ac:dyDescent="0.2">
      <c r="B152" s="4"/>
      <c r="C152" s="9" t="s">
        <v>145</v>
      </c>
      <c r="D152" s="8" t="s">
        <v>148</v>
      </c>
      <c r="E152" s="6"/>
      <c r="F152" s="8"/>
      <c r="G152" s="4"/>
    </row>
    <row r="153" spans="2:7" hidden="1" x14ac:dyDescent="0.2">
      <c r="B153" s="4"/>
      <c r="C153" s="9" t="s">
        <v>145</v>
      </c>
      <c r="D153" s="8" t="s">
        <v>149</v>
      </c>
      <c r="E153" s="6"/>
      <c r="F153" s="8"/>
      <c r="G153" s="4"/>
    </row>
    <row r="154" spans="2:7" hidden="1" x14ac:dyDescent="0.2">
      <c r="B154" s="4"/>
      <c r="C154" s="8" t="s">
        <v>150</v>
      </c>
      <c r="D154" s="8" t="s">
        <v>151</v>
      </c>
      <c r="E154" s="6"/>
      <c r="F154" s="8"/>
      <c r="G154" s="4"/>
    </row>
    <row r="155" spans="2:7" ht="13.5" hidden="1" thickBot="1" x14ac:dyDescent="0.25">
      <c r="B155" s="4"/>
      <c r="C155" s="9" t="s">
        <v>150</v>
      </c>
      <c r="D155" s="8" t="s">
        <v>152</v>
      </c>
      <c r="E155" s="6"/>
      <c r="F155" s="10">
        <f>ROUND(IF((E154+E155+E156+E157)=0,0,(E154*5.5+E155*7.5+E156*9+E157*10)/(E154+E155+E156+E157)),2)</f>
        <v>0</v>
      </c>
      <c r="G155" s="4"/>
    </row>
    <row r="156" spans="2:7" hidden="1" x14ac:dyDescent="0.2">
      <c r="B156" s="4"/>
      <c r="C156" s="9" t="s">
        <v>150</v>
      </c>
      <c r="D156" s="8" t="s">
        <v>153</v>
      </c>
      <c r="E156" s="6"/>
      <c r="F156" s="8"/>
      <c r="G156" s="4"/>
    </row>
    <row r="157" spans="2:7" hidden="1" x14ac:dyDescent="0.2">
      <c r="B157" s="4"/>
      <c r="C157" s="9" t="s">
        <v>150</v>
      </c>
      <c r="D157" s="8" t="s">
        <v>48</v>
      </c>
      <c r="E157" s="6"/>
      <c r="F157" s="8"/>
      <c r="G157" s="4"/>
    </row>
    <row r="158" spans="2:7" hidden="1" x14ac:dyDescent="0.2">
      <c r="B158" s="4"/>
      <c r="C158" s="8" t="s">
        <v>154</v>
      </c>
      <c r="D158" s="8" t="s">
        <v>88</v>
      </c>
      <c r="E158" s="6"/>
      <c r="F158" s="8"/>
      <c r="G158" s="4"/>
    </row>
    <row r="159" spans="2:7" ht="13.5" hidden="1" thickBot="1" x14ac:dyDescent="0.25">
      <c r="B159" s="4"/>
      <c r="C159" s="9" t="s">
        <v>154</v>
      </c>
      <c r="D159" s="8" t="s">
        <v>155</v>
      </c>
      <c r="E159" s="6"/>
      <c r="F159" s="10">
        <f>ROUND(IF((E158+E159+E160+E161)=0,0,(E158*5.5+E159*7.5+E160*9+E161*10)/(E158+E159+E160+E161)),2)</f>
        <v>0</v>
      </c>
      <c r="G159" s="4"/>
    </row>
    <row r="160" spans="2:7" hidden="1" x14ac:dyDescent="0.2">
      <c r="B160" s="4"/>
      <c r="C160" s="9" t="s">
        <v>154</v>
      </c>
      <c r="D160" s="8" t="s">
        <v>156</v>
      </c>
      <c r="E160" s="6"/>
      <c r="F160" s="8"/>
      <c r="G160" s="4"/>
    </row>
    <row r="161" spans="2:7" hidden="1" x14ac:dyDescent="0.2">
      <c r="B161" s="4"/>
      <c r="C161" s="9" t="s">
        <v>154</v>
      </c>
      <c r="D161" s="8" t="s">
        <v>42</v>
      </c>
      <c r="E161" s="6"/>
      <c r="F161" s="8"/>
      <c r="G161" s="4"/>
    </row>
    <row r="162" spans="2:7" hidden="1" x14ac:dyDescent="0.2">
      <c r="B162" s="4"/>
      <c r="C162" s="8" t="s">
        <v>157</v>
      </c>
      <c r="D162" s="8" t="s">
        <v>158</v>
      </c>
      <c r="E162" s="6"/>
      <c r="F162" s="8"/>
      <c r="G162" s="4"/>
    </row>
    <row r="163" spans="2:7" ht="13.5" hidden="1" thickBot="1" x14ac:dyDescent="0.25">
      <c r="B163" s="4"/>
      <c r="C163" s="9" t="s">
        <v>157</v>
      </c>
      <c r="D163" s="8" t="s">
        <v>159</v>
      </c>
      <c r="E163" s="6"/>
      <c r="F163" s="10">
        <f>ROUND(IF((E162+E163+E164+E165)=0,0,(E162*5.5+E163*7.5+E164*9+E165*10)/(E162+E163+E164+E165)),2)</f>
        <v>0</v>
      </c>
      <c r="G163" s="4"/>
    </row>
    <row r="164" spans="2:7" hidden="1" x14ac:dyDescent="0.2">
      <c r="B164" s="4"/>
      <c r="C164" s="9" t="s">
        <v>157</v>
      </c>
      <c r="D164" s="8" t="s">
        <v>160</v>
      </c>
      <c r="E164" s="6"/>
      <c r="F164" s="8"/>
      <c r="G164" s="4"/>
    </row>
    <row r="165" spans="2:7" hidden="1" x14ac:dyDescent="0.2">
      <c r="B165" s="4"/>
      <c r="C165" s="9" t="s">
        <v>157</v>
      </c>
      <c r="D165" s="8"/>
      <c r="E165" s="6"/>
      <c r="F165" s="8"/>
      <c r="G165" s="4"/>
    </row>
    <row r="166" spans="2:7" hidden="1" x14ac:dyDescent="0.2">
      <c r="B166" s="4"/>
      <c r="C166" s="8" t="s">
        <v>161</v>
      </c>
      <c r="D166" s="8" t="s">
        <v>162</v>
      </c>
      <c r="E166" s="6"/>
      <c r="F166" s="8"/>
      <c r="G166" s="4"/>
    </row>
    <row r="167" spans="2:7" ht="13.5" hidden="1" thickBot="1" x14ac:dyDescent="0.25">
      <c r="B167" s="4"/>
      <c r="C167" s="9" t="s">
        <v>161</v>
      </c>
      <c r="D167" s="8" t="s">
        <v>163</v>
      </c>
      <c r="E167" s="6"/>
      <c r="F167" s="10">
        <f>ROUND(IF((E166+E167+E168+E169)=0,0,(E166*5.5+E167*7.5+E168*9+E169*10)/(E166+E167+E168+E169)),2)</f>
        <v>0</v>
      </c>
      <c r="G167" s="4"/>
    </row>
    <row r="168" spans="2:7" hidden="1" x14ac:dyDescent="0.2">
      <c r="B168" s="4"/>
      <c r="C168" s="9" t="s">
        <v>161</v>
      </c>
      <c r="D168" s="8" t="s">
        <v>164</v>
      </c>
      <c r="E168" s="6"/>
      <c r="F168" s="8"/>
      <c r="G168" s="4"/>
    </row>
    <row r="169" spans="2:7" hidden="1" x14ac:dyDescent="0.2">
      <c r="B169" s="4"/>
      <c r="C169" s="9" t="s">
        <v>161</v>
      </c>
      <c r="D169" s="8" t="s">
        <v>165</v>
      </c>
      <c r="E169" s="6"/>
      <c r="F169" s="8"/>
      <c r="G169" s="4"/>
    </row>
    <row r="170" spans="2:7" hidden="1" x14ac:dyDescent="0.2">
      <c r="B170" s="4"/>
      <c r="C170" s="8" t="s">
        <v>166</v>
      </c>
      <c r="D170" s="8" t="s">
        <v>167</v>
      </c>
      <c r="E170" s="6"/>
      <c r="F170" s="8"/>
      <c r="G170" s="4"/>
    </row>
    <row r="171" spans="2:7" ht="13.5" hidden="1" thickBot="1" x14ac:dyDescent="0.25">
      <c r="B171" s="4"/>
      <c r="C171" s="9" t="s">
        <v>166</v>
      </c>
      <c r="D171" s="8" t="s">
        <v>168</v>
      </c>
      <c r="E171" s="6"/>
      <c r="F171" s="10">
        <f>ROUND(IF((E170+E171+E172+E173)=0,0,(E170*5.5+E171*7.5+E172*9+E173*10)/(E170+E171+E172+E173)),2)</f>
        <v>0</v>
      </c>
      <c r="G171" s="4"/>
    </row>
    <row r="172" spans="2:7" hidden="1" x14ac:dyDescent="0.2">
      <c r="B172" s="4"/>
      <c r="C172" s="9" t="s">
        <v>166</v>
      </c>
      <c r="D172" s="8" t="s">
        <v>169</v>
      </c>
      <c r="E172" s="6"/>
      <c r="F172" s="8"/>
      <c r="G172" s="4"/>
    </row>
    <row r="173" spans="2:7" hidden="1" x14ac:dyDescent="0.2">
      <c r="B173" s="4"/>
      <c r="C173" s="9" t="s">
        <v>166</v>
      </c>
      <c r="D173" s="8" t="s">
        <v>170</v>
      </c>
      <c r="E173" s="6"/>
      <c r="F173" s="8"/>
      <c r="G173" s="4"/>
    </row>
    <row r="174" spans="2:7" hidden="1" x14ac:dyDescent="0.2">
      <c r="B174" s="4"/>
      <c r="C174" s="8" t="s">
        <v>171</v>
      </c>
      <c r="D174" s="8" t="s">
        <v>172</v>
      </c>
      <c r="E174" s="6"/>
      <c r="F174" s="8"/>
      <c r="G174" s="4"/>
    </row>
    <row r="175" spans="2:7" ht="13.5" hidden="1" thickBot="1" x14ac:dyDescent="0.25">
      <c r="B175" s="4"/>
      <c r="C175" s="9" t="s">
        <v>171</v>
      </c>
      <c r="D175" s="8" t="s">
        <v>173</v>
      </c>
      <c r="E175" s="6"/>
      <c r="F175" s="10">
        <f>ROUND(IF((E174+E175+E176+E177)=0,0,(E174*5.5+E175*7.5+E176*9+E177*10)/(E174+E175+E176+E177)),2)</f>
        <v>0</v>
      </c>
      <c r="G175" s="4"/>
    </row>
    <row r="176" spans="2:7" hidden="1" x14ac:dyDescent="0.2">
      <c r="B176" s="4"/>
      <c r="C176" s="9" t="s">
        <v>171</v>
      </c>
      <c r="D176" s="8" t="s">
        <v>174</v>
      </c>
      <c r="E176" s="6"/>
      <c r="F176" s="8"/>
      <c r="G176" s="4"/>
    </row>
    <row r="177" spans="2:7" hidden="1" x14ac:dyDescent="0.2">
      <c r="B177" s="4"/>
      <c r="C177" s="9" t="s">
        <v>171</v>
      </c>
      <c r="D177" s="8" t="s">
        <v>175</v>
      </c>
      <c r="E177" s="6"/>
      <c r="F177" s="8"/>
      <c r="G177" s="4"/>
    </row>
    <row r="178" spans="2:7" hidden="1" x14ac:dyDescent="0.2">
      <c r="B178" s="4"/>
      <c r="C178" s="8" t="s">
        <v>176</v>
      </c>
      <c r="D178" s="8" t="s">
        <v>177</v>
      </c>
      <c r="E178" s="6"/>
      <c r="F178" s="8"/>
      <c r="G178" s="4"/>
    </row>
    <row r="179" spans="2:7" ht="13.5" hidden="1" thickBot="1" x14ac:dyDescent="0.25">
      <c r="B179" s="4"/>
      <c r="C179" s="9" t="s">
        <v>176</v>
      </c>
      <c r="D179" s="8" t="s">
        <v>178</v>
      </c>
      <c r="E179" s="6"/>
      <c r="F179" s="10">
        <f>ROUND(IF((E178+E179+E180+E181)=0,0,(E178*5.5+E179*7.5+E180*9+E181*10)/(E178+E179+E180+E181)),2)</f>
        <v>0</v>
      </c>
      <c r="G179" s="4"/>
    </row>
    <row r="180" spans="2:7" hidden="1" x14ac:dyDescent="0.2">
      <c r="B180" s="4"/>
      <c r="C180" s="9" t="s">
        <v>176</v>
      </c>
      <c r="D180" s="8" t="s">
        <v>32</v>
      </c>
      <c r="E180" s="6"/>
      <c r="F180" s="8"/>
      <c r="G180" s="4"/>
    </row>
    <row r="181" spans="2:7" hidden="1" x14ac:dyDescent="0.2">
      <c r="B181" s="4"/>
      <c r="C181" s="9" t="s">
        <v>176</v>
      </c>
      <c r="D181" s="8"/>
      <c r="E181" s="6"/>
      <c r="F181" s="8"/>
      <c r="G181" s="4"/>
    </row>
    <row r="182" spans="2:7" hidden="1" x14ac:dyDescent="0.2">
      <c r="B182" s="4"/>
      <c r="C182" s="8" t="s">
        <v>179</v>
      </c>
      <c r="D182" s="8" t="s">
        <v>180</v>
      </c>
      <c r="E182" s="6"/>
      <c r="F182" s="8"/>
      <c r="G182" s="4"/>
    </row>
    <row r="183" spans="2:7" ht="13.5" hidden="1" thickBot="1" x14ac:dyDescent="0.25">
      <c r="B183" s="4"/>
      <c r="C183" s="9" t="s">
        <v>179</v>
      </c>
      <c r="D183" s="8" t="s">
        <v>181</v>
      </c>
      <c r="E183" s="6"/>
      <c r="F183" s="10">
        <f>ROUND(IF((E182+E183+E184+E185)=0,0,(E182*5.5+E183*7.5+E184*9+E185*10)/(E182+E183+E184+E185)),2)</f>
        <v>0</v>
      </c>
      <c r="G183" s="4"/>
    </row>
    <row r="184" spans="2:7" hidden="1" x14ac:dyDescent="0.2">
      <c r="B184" s="4"/>
      <c r="C184" s="9" t="s">
        <v>179</v>
      </c>
      <c r="D184" s="8" t="s">
        <v>182</v>
      </c>
      <c r="E184" s="6"/>
      <c r="F184" s="8"/>
      <c r="G184" s="4"/>
    </row>
    <row r="185" spans="2:7" hidden="1" x14ac:dyDescent="0.2">
      <c r="B185" s="4"/>
      <c r="C185" s="9" t="s">
        <v>179</v>
      </c>
      <c r="D185" s="8" t="s">
        <v>183</v>
      </c>
      <c r="E185" s="6"/>
      <c r="F185" s="8"/>
      <c r="G185" s="4"/>
    </row>
    <row r="186" spans="2:7" hidden="1" x14ac:dyDescent="0.2">
      <c r="B186" s="4"/>
      <c r="C186" s="8" t="s">
        <v>184</v>
      </c>
      <c r="D186" s="8" t="s">
        <v>185</v>
      </c>
      <c r="E186" s="6"/>
      <c r="F186" s="8"/>
      <c r="G186" s="4"/>
    </row>
    <row r="187" spans="2:7" ht="13.5" hidden="1" thickBot="1" x14ac:dyDescent="0.25">
      <c r="B187" s="4"/>
      <c r="C187" s="9" t="s">
        <v>184</v>
      </c>
      <c r="D187" s="8" t="s">
        <v>186</v>
      </c>
      <c r="E187" s="6"/>
      <c r="F187" s="10">
        <f>ROUND(IF((E186+E187+E188+E189)=0,0,(E186*5.5+E187*7.5+E188*9+E189*10)/(E186+E187+E188+E189)),2)</f>
        <v>0</v>
      </c>
      <c r="G187" s="4"/>
    </row>
    <row r="188" spans="2:7" hidden="1" x14ac:dyDescent="0.2">
      <c r="B188" s="4"/>
      <c r="C188" s="9" t="s">
        <v>184</v>
      </c>
      <c r="D188" s="8" t="s">
        <v>187</v>
      </c>
      <c r="E188" s="6"/>
      <c r="F188" s="8"/>
      <c r="G188" s="4"/>
    </row>
    <row r="189" spans="2:7" hidden="1" x14ac:dyDescent="0.2">
      <c r="B189" s="4"/>
      <c r="C189" s="9" t="s">
        <v>184</v>
      </c>
      <c r="D189" s="8" t="s">
        <v>188</v>
      </c>
      <c r="E189" s="6"/>
      <c r="F189" s="8"/>
      <c r="G189" s="4"/>
    </row>
    <row r="190" spans="2:7" hidden="1" x14ac:dyDescent="0.2">
      <c r="B190" s="4"/>
      <c r="C190" s="8" t="s">
        <v>189</v>
      </c>
      <c r="D190" s="8" t="s">
        <v>190</v>
      </c>
      <c r="E190" s="6"/>
      <c r="F190" s="8"/>
      <c r="G190" s="4"/>
    </row>
    <row r="191" spans="2:7" ht="13.5" hidden="1" thickBot="1" x14ac:dyDescent="0.25">
      <c r="B191" s="4"/>
      <c r="C191" s="9" t="s">
        <v>189</v>
      </c>
      <c r="D191" s="8" t="s">
        <v>191</v>
      </c>
      <c r="E191" s="6"/>
      <c r="F191" s="10">
        <f>ROUND(IF((E190+E191+E192+E193)=0,0,(E190*5.5+E191*7.5+E192*9+E193*10)/(E190+E191+E192+E193)),2)</f>
        <v>0</v>
      </c>
      <c r="G191" s="4"/>
    </row>
    <row r="192" spans="2:7" hidden="1" x14ac:dyDescent="0.2">
      <c r="B192" s="4"/>
      <c r="C192" s="9" t="s">
        <v>189</v>
      </c>
      <c r="D192" s="8" t="s">
        <v>192</v>
      </c>
      <c r="E192" s="6"/>
      <c r="F192" s="8"/>
      <c r="G192" s="4"/>
    </row>
    <row r="193" spans="2:7" hidden="1" x14ac:dyDescent="0.2">
      <c r="B193" s="4"/>
      <c r="C193" s="9" t="s">
        <v>189</v>
      </c>
      <c r="D193" s="8" t="s">
        <v>193</v>
      </c>
      <c r="E193" s="6"/>
      <c r="F193" s="8"/>
      <c r="G193" s="4"/>
    </row>
    <row r="194" spans="2:7" hidden="1" x14ac:dyDescent="0.2">
      <c r="B194" s="4"/>
      <c r="C194" s="8" t="s">
        <v>194</v>
      </c>
      <c r="D194" s="8" t="s">
        <v>195</v>
      </c>
      <c r="E194" s="6"/>
      <c r="F194" s="8"/>
      <c r="G194" s="4"/>
    </row>
    <row r="195" spans="2:7" ht="13.5" hidden="1" thickBot="1" x14ac:dyDescent="0.25">
      <c r="B195" s="4"/>
      <c r="C195" s="9" t="s">
        <v>194</v>
      </c>
      <c r="D195" s="8" t="s">
        <v>155</v>
      </c>
      <c r="E195" s="6"/>
      <c r="F195" s="10">
        <f>ROUND(IF((E194+E195+E196+E197)=0,0,(E194*5.5+E195*7.5+E196*9+E197*10)/(E194+E195+E196+E197)),2)</f>
        <v>0</v>
      </c>
      <c r="G195" s="4"/>
    </row>
    <row r="196" spans="2:7" hidden="1" x14ac:dyDescent="0.2">
      <c r="B196" s="4"/>
      <c r="C196" s="9" t="s">
        <v>194</v>
      </c>
      <c r="D196" s="8" t="s">
        <v>156</v>
      </c>
      <c r="E196" s="6"/>
      <c r="F196" s="8"/>
      <c r="G196" s="4"/>
    </row>
    <row r="197" spans="2:7" hidden="1" x14ac:dyDescent="0.2">
      <c r="B197" s="4"/>
      <c r="C197" s="9" t="s">
        <v>194</v>
      </c>
      <c r="D197" s="8" t="s">
        <v>42</v>
      </c>
      <c r="E197" s="6"/>
      <c r="F197" s="8"/>
      <c r="G197" s="4"/>
    </row>
    <row r="198" spans="2:7" hidden="1" x14ac:dyDescent="0.2">
      <c r="B198" s="4"/>
      <c r="C198" s="8" t="s">
        <v>196</v>
      </c>
      <c r="D198" s="8" t="s">
        <v>197</v>
      </c>
      <c r="E198" s="6"/>
      <c r="F198" s="8"/>
      <c r="G198" s="4"/>
    </row>
    <row r="199" spans="2:7" ht="13.5" hidden="1" thickBot="1" x14ac:dyDescent="0.25">
      <c r="B199" s="4"/>
      <c r="C199" s="9" t="s">
        <v>196</v>
      </c>
      <c r="D199" s="8" t="s">
        <v>198</v>
      </c>
      <c r="E199" s="6"/>
      <c r="F199" s="10">
        <f>ROUND(IF((E198+E199+E200+E201)=0,0,(E198*5.5+E199*7.5+E200*9+E201*10)/(E198+E199+E200+E201)),2)</f>
        <v>0</v>
      </c>
      <c r="G199" s="4"/>
    </row>
    <row r="200" spans="2:7" hidden="1" x14ac:dyDescent="0.2">
      <c r="B200" s="4"/>
      <c r="C200" s="9" t="s">
        <v>196</v>
      </c>
      <c r="D200" s="8" t="s">
        <v>199</v>
      </c>
      <c r="E200" s="6"/>
      <c r="F200" s="8"/>
      <c r="G200" s="4"/>
    </row>
    <row r="201" spans="2:7" hidden="1" x14ac:dyDescent="0.2">
      <c r="B201" s="4"/>
      <c r="C201" s="9" t="s">
        <v>196</v>
      </c>
      <c r="D201" s="8" t="s">
        <v>200</v>
      </c>
      <c r="E201" s="6"/>
      <c r="F201" s="8"/>
      <c r="G201" s="4"/>
    </row>
    <row r="202" spans="2:7" hidden="1" x14ac:dyDescent="0.2">
      <c r="B202" s="4"/>
      <c r="C202" s="8" t="s">
        <v>201</v>
      </c>
      <c r="D202" s="8" t="s">
        <v>202</v>
      </c>
      <c r="E202" s="6"/>
      <c r="F202" s="8"/>
      <c r="G202" s="4"/>
    </row>
    <row r="203" spans="2:7" ht="13.5" hidden="1" thickBot="1" x14ac:dyDescent="0.25">
      <c r="B203" s="4"/>
      <c r="C203" s="9" t="s">
        <v>201</v>
      </c>
      <c r="D203" s="8" t="s">
        <v>203</v>
      </c>
      <c r="E203" s="6"/>
      <c r="F203" s="10">
        <f>ROUND(IF((E202+E203+E204+E205)=0,0,(E202*5.5+E203*7.5+E204*9+E205*10)/(E202+E203+E204+E205)),2)</f>
        <v>0</v>
      </c>
      <c r="G203" s="4"/>
    </row>
    <row r="204" spans="2:7" hidden="1" x14ac:dyDescent="0.2">
      <c r="B204" s="4"/>
      <c r="C204" s="9" t="s">
        <v>201</v>
      </c>
      <c r="D204" s="8" t="s">
        <v>164</v>
      </c>
      <c r="E204" s="6"/>
      <c r="F204" s="8"/>
      <c r="G204" s="4"/>
    </row>
    <row r="205" spans="2:7" hidden="1" x14ac:dyDescent="0.2">
      <c r="B205" s="4"/>
      <c r="C205" s="9" t="s">
        <v>201</v>
      </c>
      <c r="D205" s="8"/>
      <c r="E205" s="6"/>
      <c r="F205" s="8"/>
      <c r="G205" s="4"/>
    </row>
    <row r="206" spans="2:7" hidden="1" x14ac:dyDescent="0.2">
      <c r="B206" s="4"/>
      <c r="C206" s="8" t="s">
        <v>204</v>
      </c>
      <c r="D206" s="8" t="s">
        <v>205</v>
      </c>
      <c r="E206" s="6"/>
      <c r="F206" s="8"/>
      <c r="G206" s="4"/>
    </row>
    <row r="207" spans="2:7" ht="13.5" hidden="1" thickBot="1" x14ac:dyDescent="0.25">
      <c r="B207" s="4"/>
      <c r="C207" s="9" t="s">
        <v>204</v>
      </c>
      <c r="D207" s="8" t="s">
        <v>206</v>
      </c>
      <c r="E207" s="6"/>
      <c r="F207" s="10">
        <f>ROUND(IF((E206+E207+E208+E209)=0,0,(E206*5.5+E207*7.5+E208*9+E209*10)/(E206+E207+E208+E209)),2)</f>
        <v>0</v>
      </c>
      <c r="G207" s="4"/>
    </row>
    <row r="208" spans="2:7" hidden="1" x14ac:dyDescent="0.2">
      <c r="B208" s="4"/>
      <c r="C208" s="9" t="s">
        <v>204</v>
      </c>
      <c r="D208" s="8" t="s">
        <v>207</v>
      </c>
      <c r="E208" s="6"/>
      <c r="F208" s="8"/>
      <c r="G208" s="4"/>
    </row>
    <row r="209" spans="2:7" hidden="1" x14ac:dyDescent="0.2">
      <c r="B209" s="4"/>
      <c r="C209" s="9" t="s">
        <v>204</v>
      </c>
      <c r="D209" s="8"/>
      <c r="E209" s="6"/>
      <c r="F209" s="8"/>
      <c r="G209" s="4"/>
    </row>
    <row r="210" spans="2:7" hidden="1" x14ac:dyDescent="0.2">
      <c r="B210" s="4"/>
      <c r="C210" s="8" t="s">
        <v>208</v>
      </c>
      <c r="D210" s="8" t="s">
        <v>209</v>
      </c>
      <c r="E210" s="6"/>
      <c r="F210" s="8"/>
      <c r="G210" s="4"/>
    </row>
    <row r="211" spans="2:7" ht="13.5" hidden="1" thickBot="1" x14ac:dyDescent="0.25">
      <c r="B211" s="4"/>
      <c r="C211" s="9" t="s">
        <v>208</v>
      </c>
      <c r="D211" s="8" t="s">
        <v>210</v>
      </c>
      <c r="E211" s="6"/>
      <c r="F211" s="10">
        <f>ROUND(IF((E210+E211+E212+E213)=0,0,(E210*5.5+E211*7.5+E212*9+E213*10)/(E210+E211+E212+E213)),2)</f>
        <v>0</v>
      </c>
      <c r="G211" s="4"/>
    </row>
    <row r="212" spans="2:7" hidden="1" x14ac:dyDescent="0.2">
      <c r="B212" s="4"/>
      <c r="C212" s="9" t="s">
        <v>208</v>
      </c>
      <c r="D212" s="8" t="s">
        <v>211</v>
      </c>
      <c r="E212" s="6"/>
      <c r="F212" s="8"/>
      <c r="G212" s="4"/>
    </row>
    <row r="213" spans="2:7" hidden="1" x14ac:dyDescent="0.2">
      <c r="B213" s="4"/>
      <c r="C213" s="9" t="s">
        <v>208</v>
      </c>
      <c r="D213" s="8"/>
      <c r="E213" s="6"/>
      <c r="F213" s="8"/>
      <c r="G213" s="4"/>
    </row>
    <row r="214" spans="2:7" hidden="1" x14ac:dyDescent="0.2">
      <c r="B214" s="4"/>
      <c r="C214" s="8" t="s">
        <v>212</v>
      </c>
      <c r="D214" s="8" t="s">
        <v>213</v>
      </c>
      <c r="E214" s="6"/>
      <c r="F214" s="8"/>
      <c r="G214" s="4"/>
    </row>
    <row r="215" spans="2:7" ht="13.5" hidden="1" thickBot="1" x14ac:dyDescent="0.25">
      <c r="B215" s="4"/>
      <c r="C215" s="9" t="s">
        <v>212</v>
      </c>
      <c r="D215" s="8" t="s">
        <v>214</v>
      </c>
      <c r="E215" s="6"/>
      <c r="F215" s="10">
        <f>ROUND(IF((E214+E215+E216+E217)=0,0,(E214*5.5+E215*7.5+E216*9+E217*10)/(E214+E215+E216+E217)),2)</f>
        <v>0</v>
      </c>
      <c r="G215" s="4"/>
    </row>
    <row r="216" spans="2:7" hidden="1" x14ac:dyDescent="0.2">
      <c r="B216" s="4"/>
      <c r="C216" s="9" t="s">
        <v>212</v>
      </c>
      <c r="D216" s="8" t="s">
        <v>41</v>
      </c>
      <c r="E216" s="6"/>
      <c r="F216" s="8"/>
      <c r="G216" s="4"/>
    </row>
    <row r="217" spans="2:7" hidden="1" x14ac:dyDescent="0.2">
      <c r="B217" s="4"/>
      <c r="C217" s="9" t="s">
        <v>212</v>
      </c>
      <c r="D217" s="8" t="s">
        <v>42</v>
      </c>
      <c r="E217" s="6"/>
      <c r="F217" s="8"/>
      <c r="G217" s="4"/>
    </row>
    <row r="218" spans="2:7" hidden="1" x14ac:dyDescent="0.2">
      <c r="B218" s="4"/>
      <c r="C218" s="8" t="s">
        <v>215</v>
      </c>
      <c r="D218" s="8" t="s">
        <v>216</v>
      </c>
      <c r="E218" s="6"/>
      <c r="F218" s="8"/>
      <c r="G218" s="4"/>
    </row>
    <row r="219" spans="2:7" ht="13.5" hidden="1" thickBot="1" x14ac:dyDescent="0.25">
      <c r="B219" s="4"/>
      <c r="C219" s="9" t="s">
        <v>215</v>
      </c>
      <c r="D219" s="8" t="s">
        <v>217</v>
      </c>
      <c r="E219" s="6"/>
      <c r="F219" s="10">
        <f>ROUND(IF((E218+E219+E220+E221)=0,0,(E218*5.5+E219*7.5+E220*9+E221*10)/(E218+E219+E220+E221)),2)</f>
        <v>0</v>
      </c>
      <c r="G219" s="4"/>
    </row>
    <row r="220" spans="2:7" hidden="1" x14ac:dyDescent="0.2">
      <c r="B220" s="4"/>
      <c r="C220" s="9" t="s">
        <v>215</v>
      </c>
      <c r="D220" s="8" t="s">
        <v>218</v>
      </c>
      <c r="E220" s="6"/>
      <c r="F220" s="8"/>
      <c r="G220" s="4"/>
    </row>
    <row r="221" spans="2:7" hidden="1" x14ac:dyDescent="0.2">
      <c r="B221" s="4"/>
      <c r="C221" s="9" t="s">
        <v>215</v>
      </c>
      <c r="D221" s="8" t="s">
        <v>219</v>
      </c>
      <c r="E221" s="6"/>
      <c r="F221" s="8"/>
      <c r="G221" s="4"/>
    </row>
    <row r="222" spans="2:7" hidden="1" x14ac:dyDescent="0.2">
      <c r="B222" s="4"/>
      <c r="C222" s="8" t="s">
        <v>220</v>
      </c>
      <c r="D222" s="8" t="s">
        <v>221</v>
      </c>
      <c r="E222" s="6"/>
      <c r="F222" s="8"/>
      <c r="G222" s="4"/>
    </row>
    <row r="223" spans="2:7" ht="13.5" hidden="1" thickBot="1" x14ac:dyDescent="0.25">
      <c r="B223" s="4"/>
      <c r="C223" s="9" t="s">
        <v>220</v>
      </c>
      <c r="D223" s="8" t="s">
        <v>222</v>
      </c>
      <c r="E223" s="6"/>
      <c r="F223" s="10">
        <f>ROUND(IF((E222+E223+E224+E225)=0,0,(E222*5.5+E223*7.5+E224*9+E225*10)/(E222+E223+E224+E225)),2)</f>
        <v>0</v>
      </c>
      <c r="G223" s="4"/>
    </row>
    <row r="224" spans="2:7" hidden="1" x14ac:dyDescent="0.2">
      <c r="B224" s="4"/>
      <c r="C224" s="9" t="s">
        <v>220</v>
      </c>
      <c r="D224" s="8" t="s">
        <v>223</v>
      </c>
      <c r="E224" s="6"/>
      <c r="F224" s="8"/>
      <c r="G224" s="4"/>
    </row>
    <row r="225" spans="2:7" hidden="1" x14ac:dyDescent="0.2">
      <c r="B225" s="4"/>
      <c r="C225" s="9" t="s">
        <v>220</v>
      </c>
      <c r="D225" s="8" t="s">
        <v>224</v>
      </c>
      <c r="E225" s="6"/>
      <c r="F225" s="8"/>
      <c r="G225" s="4"/>
    </row>
    <row r="226" spans="2:7" hidden="1" x14ac:dyDescent="0.2">
      <c r="B226" s="4"/>
      <c r="C226" s="8" t="s">
        <v>225</v>
      </c>
      <c r="D226" s="8" t="s">
        <v>195</v>
      </c>
      <c r="E226" s="6"/>
      <c r="F226" s="8"/>
      <c r="G226" s="4"/>
    </row>
    <row r="227" spans="2:7" ht="13.5" hidden="1" thickBot="1" x14ac:dyDescent="0.25">
      <c r="B227" s="4"/>
      <c r="C227" s="9" t="s">
        <v>225</v>
      </c>
      <c r="D227" s="8" t="s">
        <v>226</v>
      </c>
      <c r="E227" s="6"/>
      <c r="F227" s="10">
        <f>ROUND(IF((E226+E227+E228+E229)=0,0,(E226*5.5+E227*7.5+E228*9+E229*10)/(E226+E227+E228+E229)),2)</f>
        <v>0</v>
      </c>
      <c r="G227" s="4"/>
    </row>
    <row r="228" spans="2:7" hidden="1" x14ac:dyDescent="0.2">
      <c r="B228" s="4"/>
      <c r="C228" s="9" t="s">
        <v>225</v>
      </c>
      <c r="D228" s="8">
        <v>10</v>
      </c>
      <c r="E228" s="6"/>
      <c r="F228" s="8"/>
      <c r="G228" s="4"/>
    </row>
    <row r="229" spans="2:7" hidden="1" x14ac:dyDescent="0.2">
      <c r="B229" s="4"/>
      <c r="C229" s="9" t="s">
        <v>225</v>
      </c>
      <c r="D229" s="8"/>
      <c r="E229" s="6"/>
      <c r="F229" s="8"/>
      <c r="G229" s="4"/>
    </row>
    <row r="230" spans="2:7" hidden="1" x14ac:dyDescent="0.2">
      <c r="B230" s="4"/>
      <c r="C230" s="8" t="s">
        <v>227</v>
      </c>
      <c r="D230" s="8" t="s">
        <v>228</v>
      </c>
      <c r="E230" s="6"/>
      <c r="F230" s="8"/>
      <c r="G230" s="4"/>
    </row>
    <row r="231" spans="2:7" ht="13.5" hidden="1" thickBot="1" x14ac:dyDescent="0.25">
      <c r="B231" s="4"/>
      <c r="C231" s="9" t="s">
        <v>227</v>
      </c>
      <c r="D231" s="8" t="s">
        <v>229</v>
      </c>
      <c r="E231" s="6"/>
      <c r="F231" s="10">
        <f>ROUND(IF((E230+E231+E232+E233)=0,0,(E230*5.5+E231*7.5+E232*9+E233*10)/(E230+E231+E232+E233)),2)</f>
        <v>0</v>
      </c>
      <c r="G231" s="4"/>
    </row>
    <row r="232" spans="2:7" hidden="1" x14ac:dyDescent="0.2">
      <c r="B232" s="4"/>
      <c r="C232" s="9" t="s">
        <v>227</v>
      </c>
      <c r="D232" s="8" t="s">
        <v>230</v>
      </c>
      <c r="E232" s="6"/>
      <c r="F232" s="8"/>
      <c r="G232" s="4"/>
    </row>
    <row r="233" spans="2:7" hidden="1" x14ac:dyDescent="0.2">
      <c r="B233" s="4"/>
      <c r="C233" s="9" t="s">
        <v>227</v>
      </c>
      <c r="D233" s="8"/>
      <c r="E233" s="6"/>
      <c r="F233" s="8"/>
      <c r="G233" s="4"/>
    </row>
    <row r="234" spans="2:7" hidden="1" x14ac:dyDescent="0.2">
      <c r="B234" s="4"/>
      <c r="C234" s="8" t="s">
        <v>231</v>
      </c>
      <c r="D234" s="8" t="s">
        <v>232</v>
      </c>
      <c r="E234" s="6"/>
      <c r="F234" s="8"/>
      <c r="G234" s="4"/>
    </row>
    <row r="235" spans="2:7" ht="13.5" hidden="1" thickBot="1" x14ac:dyDescent="0.25">
      <c r="B235" s="4"/>
      <c r="C235" s="9" t="s">
        <v>231</v>
      </c>
      <c r="D235" s="8" t="s">
        <v>233</v>
      </c>
      <c r="E235" s="6"/>
      <c r="F235" s="10">
        <f>ROUND(IF((E234+E235+E236+E237)=0,0,(E234*5.5+E235*7.5+E236*9+E237*10)/(E234+E235+E236+E237)),2)</f>
        <v>0</v>
      </c>
      <c r="G235" s="4"/>
    </row>
    <row r="236" spans="2:7" hidden="1" x14ac:dyDescent="0.2">
      <c r="B236" s="4"/>
      <c r="C236" s="9" t="s">
        <v>231</v>
      </c>
      <c r="D236" s="8" t="s">
        <v>234</v>
      </c>
      <c r="E236" s="6"/>
      <c r="F236" s="8"/>
      <c r="G236" s="4"/>
    </row>
    <row r="237" spans="2:7" hidden="1" x14ac:dyDescent="0.2">
      <c r="B237" s="4"/>
      <c r="C237" s="9" t="s">
        <v>231</v>
      </c>
      <c r="D237" s="8" t="s">
        <v>235</v>
      </c>
      <c r="E237" s="6"/>
      <c r="F237" s="8"/>
      <c r="G237" s="4"/>
    </row>
    <row r="238" spans="2:7" hidden="1" x14ac:dyDescent="0.2">
      <c r="B238" s="4"/>
      <c r="C238" s="8" t="s">
        <v>236</v>
      </c>
      <c r="D238" s="8" t="s">
        <v>237</v>
      </c>
      <c r="E238" s="6"/>
      <c r="F238" s="8"/>
      <c r="G238" s="4"/>
    </row>
    <row r="239" spans="2:7" ht="13.5" hidden="1" thickBot="1" x14ac:dyDescent="0.25">
      <c r="B239" s="4"/>
      <c r="C239" s="9" t="s">
        <v>236</v>
      </c>
      <c r="D239" s="8" t="s">
        <v>238</v>
      </c>
      <c r="E239" s="6"/>
      <c r="F239" s="10">
        <f>ROUND(IF((E238+E239+E240+E241)=0,0,(E238*5.5+E239*7.5+E240*9+E241*10)/(E238+E239+E240+E241)),2)</f>
        <v>0</v>
      </c>
      <c r="G239" s="4"/>
    </row>
    <row r="240" spans="2:7" hidden="1" x14ac:dyDescent="0.2">
      <c r="B240" s="4"/>
      <c r="C240" s="9" t="s">
        <v>236</v>
      </c>
      <c r="D240" s="8" t="s">
        <v>239</v>
      </c>
      <c r="E240" s="6"/>
      <c r="F240" s="8"/>
      <c r="G240" s="4"/>
    </row>
    <row r="241" spans="2:7" hidden="1" x14ac:dyDescent="0.2">
      <c r="B241" s="4"/>
      <c r="C241" s="9" t="s">
        <v>236</v>
      </c>
      <c r="D241" s="8" t="s">
        <v>240</v>
      </c>
      <c r="E241" s="6"/>
      <c r="F241" s="8"/>
      <c r="G241" s="4"/>
    </row>
    <row r="242" spans="2:7" hidden="1" x14ac:dyDescent="0.2">
      <c r="B242" s="4"/>
      <c r="C242" s="8" t="s">
        <v>241</v>
      </c>
      <c r="D242" s="8" t="s">
        <v>242</v>
      </c>
      <c r="E242" s="6"/>
      <c r="F242" s="8"/>
      <c r="G242" s="4"/>
    </row>
    <row r="243" spans="2:7" ht="13.5" hidden="1" thickBot="1" x14ac:dyDescent="0.25">
      <c r="B243" s="4"/>
      <c r="C243" s="9" t="s">
        <v>241</v>
      </c>
      <c r="D243" s="8" t="s">
        <v>228</v>
      </c>
      <c r="E243" s="6"/>
      <c r="F243" s="10">
        <f>ROUND(IF((E242+E243+E244+E245)=0,0,(E242*5.5+E243*7.5+E244*9+E245*10)/(E242+E243+E244+E245)),2)</f>
        <v>0</v>
      </c>
      <c r="G243" s="4"/>
    </row>
    <row r="244" spans="2:7" hidden="1" x14ac:dyDescent="0.2">
      <c r="B244" s="4"/>
      <c r="C244" s="9" t="s">
        <v>241</v>
      </c>
      <c r="D244" s="8" t="s">
        <v>203</v>
      </c>
      <c r="E244" s="6"/>
      <c r="F244" s="8"/>
      <c r="G244" s="4"/>
    </row>
    <row r="245" spans="2:7" hidden="1" x14ac:dyDescent="0.2">
      <c r="B245" s="4"/>
      <c r="C245" s="9" t="s">
        <v>241</v>
      </c>
      <c r="D245" s="8" t="s">
        <v>230</v>
      </c>
      <c r="E245" s="6"/>
      <c r="F245" s="8"/>
      <c r="G245" s="4"/>
    </row>
    <row r="246" spans="2:7" hidden="1" x14ac:dyDescent="0.2">
      <c r="B246" s="4"/>
      <c r="C246" s="8" t="s">
        <v>243</v>
      </c>
      <c r="D246" s="8" t="s">
        <v>244</v>
      </c>
      <c r="E246" s="6"/>
      <c r="F246" s="8"/>
      <c r="G246" s="4"/>
    </row>
    <row r="247" spans="2:7" ht="13.5" hidden="1" thickBot="1" x14ac:dyDescent="0.25">
      <c r="B247" s="4"/>
      <c r="C247" s="9" t="s">
        <v>243</v>
      </c>
      <c r="D247" s="8" t="s">
        <v>228</v>
      </c>
      <c r="E247" s="6"/>
      <c r="F247" s="10">
        <f>ROUND(IF((E246+E247+E248+E249)=0,0,(E246*5.5+E247*7.5+E248*9+E249*10)/(E246+E247+E248+E249)),2)</f>
        <v>0</v>
      </c>
      <c r="G247" s="4"/>
    </row>
    <row r="248" spans="2:7" hidden="1" x14ac:dyDescent="0.2">
      <c r="B248" s="4"/>
      <c r="C248" s="9" t="s">
        <v>243</v>
      </c>
      <c r="D248" s="8" t="s">
        <v>203</v>
      </c>
      <c r="E248" s="6"/>
      <c r="F248" s="8"/>
      <c r="G248" s="4"/>
    </row>
    <row r="249" spans="2:7" hidden="1" x14ac:dyDescent="0.2">
      <c r="B249" s="4"/>
      <c r="C249" s="9" t="s">
        <v>243</v>
      </c>
      <c r="D249" s="8" t="s">
        <v>230</v>
      </c>
      <c r="E249" s="6"/>
      <c r="F249" s="8"/>
      <c r="G249" s="4"/>
    </row>
    <row r="250" spans="2:7" hidden="1" x14ac:dyDescent="0.2">
      <c r="B250" s="4"/>
      <c r="C250" s="8" t="s">
        <v>245</v>
      </c>
      <c r="D250" s="8" t="s">
        <v>246</v>
      </c>
      <c r="E250" s="6"/>
      <c r="F250" s="8"/>
      <c r="G250" s="4"/>
    </row>
    <row r="251" spans="2:7" ht="13.5" hidden="1" thickBot="1" x14ac:dyDescent="0.25">
      <c r="B251" s="4"/>
      <c r="C251" s="9" t="s">
        <v>245</v>
      </c>
      <c r="D251" s="8" t="s">
        <v>247</v>
      </c>
      <c r="E251" s="6"/>
      <c r="F251" s="10">
        <f>ROUND(IF((E250+E251+E252+E253)=0,0,(E250*5.5+E251*7.5+E252*9+E253*10)/(E250+E251+E252+E253)),2)</f>
        <v>0</v>
      </c>
      <c r="G251" s="4"/>
    </row>
    <row r="252" spans="2:7" hidden="1" x14ac:dyDescent="0.2">
      <c r="B252" s="4"/>
      <c r="C252" s="9" t="s">
        <v>245</v>
      </c>
      <c r="D252" s="8" t="s">
        <v>248</v>
      </c>
      <c r="E252" s="6"/>
      <c r="F252" s="8"/>
      <c r="G252" s="4"/>
    </row>
    <row r="253" spans="2:7" hidden="1" x14ac:dyDescent="0.2">
      <c r="B253" s="4"/>
      <c r="C253" s="9" t="s">
        <v>245</v>
      </c>
      <c r="D253" s="8" t="s">
        <v>249</v>
      </c>
      <c r="E253" s="6"/>
      <c r="F253" s="8"/>
      <c r="G253" s="4"/>
    </row>
    <row r="254" spans="2:7" hidden="1" x14ac:dyDescent="0.2">
      <c r="B254" s="4"/>
      <c r="C254" s="8" t="s">
        <v>250</v>
      </c>
      <c r="D254" s="8" t="s">
        <v>251</v>
      </c>
      <c r="E254" s="6"/>
      <c r="F254" s="8"/>
      <c r="G254" s="4"/>
    </row>
    <row r="255" spans="2:7" ht="13.5" hidden="1" thickBot="1" x14ac:dyDescent="0.25">
      <c r="B255" s="4"/>
      <c r="C255" s="9" t="s">
        <v>250</v>
      </c>
      <c r="D255" s="8" t="s">
        <v>252</v>
      </c>
      <c r="E255" s="6"/>
      <c r="F255" s="10">
        <f>ROUND(IF((E254+E255+E256+E257)=0,0,(E254*5.5+E255*7.5+E256*9+E257*10)/(E254+E255+E256+E257)),2)</f>
        <v>0</v>
      </c>
      <c r="G255" s="4"/>
    </row>
    <row r="256" spans="2:7" hidden="1" x14ac:dyDescent="0.2">
      <c r="B256" s="4"/>
      <c r="C256" s="9" t="s">
        <v>250</v>
      </c>
      <c r="D256" s="8" t="s">
        <v>253</v>
      </c>
      <c r="E256" s="6"/>
      <c r="F256" s="8"/>
      <c r="G256" s="4"/>
    </row>
    <row r="257" spans="2:7" hidden="1" x14ac:dyDescent="0.2">
      <c r="B257" s="4"/>
      <c r="C257" s="9" t="s">
        <v>250</v>
      </c>
      <c r="D257" s="8" t="s">
        <v>254</v>
      </c>
      <c r="E257" s="6"/>
      <c r="F257" s="8"/>
      <c r="G257" s="4"/>
    </row>
    <row r="258" spans="2:7" hidden="1" x14ac:dyDescent="0.2">
      <c r="B258" s="4"/>
      <c r="C258" s="8" t="s">
        <v>255</v>
      </c>
      <c r="D258" s="8" t="s">
        <v>256</v>
      </c>
      <c r="E258" s="6"/>
      <c r="F258" s="8"/>
      <c r="G258" s="4"/>
    </row>
    <row r="259" spans="2:7" ht="13.5" hidden="1" thickBot="1" x14ac:dyDescent="0.25">
      <c r="B259" s="4"/>
      <c r="C259" s="9" t="s">
        <v>255</v>
      </c>
      <c r="D259" s="8" t="s">
        <v>257</v>
      </c>
      <c r="E259" s="6"/>
      <c r="F259" s="10">
        <f>ROUND(IF((E258+E259+E260+E261)=0,0,(E258*5.5+E259*7.5+E260*9+E261*10)/(E258+E259+E260+E261)),2)</f>
        <v>0</v>
      </c>
      <c r="G259" s="4"/>
    </row>
    <row r="260" spans="2:7" hidden="1" x14ac:dyDescent="0.2">
      <c r="B260" s="4"/>
      <c r="C260" s="9" t="s">
        <v>255</v>
      </c>
      <c r="D260" s="8" t="s">
        <v>258</v>
      </c>
      <c r="E260" s="6"/>
      <c r="F260" s="8"/>
      <c r="G260" s="4"/>
    </row>
    <row r="261" spans="2:7" hidden="1" x14ac:dyDescent="0.2">
      <c r="B261" s="4"/>
      <c r="C261" s="9" t="s">
        <v>255</v>
      </c>
      <c r="D261" s="8" t="s">
        <v>259</v>
      </c>
      <c r="E261" s="6"/>
      <c r="F261" s="8"/>
      <c r="G261" s="4"/>
    </row>
    <row r="262" spans="2:7" hidden="1" x14ac:dyDescent="0.2">
      <c r="B262" s="4"/>
      <c r="C262" s="8" t="s">
        <v>260</v>
      </c>
      <c r="D262" s="8">
        <v>2</v>
      </c>
      <c r="E262" s="6"/>
      <c r="F262" s="8"/>
      <c r="G262" s="4"/>
    </row>
    <row r="263" spans="2:7" ht="13.5" hidden="1" thickBot="1" x14ac:dyDescent="0.25">
      <c r="B263" s="4"/>
      <c r="C263" s="9" t="s">
        <v>260</v>
      </c>
      <c r="D263" s="8">
        <v>3</v>
      </c>
      <c r="E263" s="6"/>
      <c r="F263" s="10">
        <f>ROUND(IF((E262+E263+E264+E265)=0,0,(E262*5.5+E263*7.5+E264*9+E265*10)/(E262+E263+E264+E265)),2)</f>
        <v>0</v>
      </c>
      <c r="G263" s="4"/>
    </row>
    <row r="264" spans="2:7" hidden="1" x14ac:dyDescent="0.2">
      <c r="B264" s="4"/>
      <c r="C264" s="9" t="s">
        <v>260</v>
      </c>
      <c r="D264" s="8">
        <v>4</v>
      </c>
      <c r="E264" s="6"/>
      <c r="F264" s="8"/>
      <c r="G264" s="4"/>
    </row>
    <row r="265" spans="2:7" hidden="1" x14ac:dyDescent="0.2">
      <c r="B265" s="4"/>
      <c r="C265" s="9" t="s">
        <v>260</v>
      </c>
      <c r="D265" s="8">
        <v>5</v>
      </c>
      <c r="E265" s="6"/>
      <c r="F265" s="8"/>
      <c r="G265" s="4"/>
    </row>
    <row r="266" spans="2:7" hidden="1" x14ac:dyDescent="0.2">
      <c r="B266" s="4"/>
      <c r="C266" s="8" t="s">
        <v>261</v>
      </c>
      <c r="D266" s="8">
        <v>3</v>
      </c>
      <c r="E266" s="6"/>
      <c r="F266" s="8"/>
      <c r="G266" s="4"/>
    </row>
    <row r="267" spans="2:7" ht="13.5" hidden="1" thickBot="1" x14ac:dyDescent="0.25">
      <c r="B267" s="4"/>
      <c r="C267" s="9" t="s">
        <v>261</v>
      </c>
      <c r="D267" s="8">
        <v>4</v>
      </c>
      <c r="E267" s="6"/>
      <c r="F267" s="10">
        <f>ROUND(IF((E266+E267+E268+E269)=0,0,(E266*5.5+E267*7.5+E268*9+E269*10)/(E266+E267+E268+E269)),2)</f>
        <v>0</v>
      </c>
      <c r="G267" s="4"/>
    </row>
    <row r="268" spans="2:7" hidden="1" x14ac:dyDescent="0.2">
      <c r="B268" s="4"/>
      <c r="C268" s="9" t="s">
        <v>261</v>
      </c>
      <c r="D268" s="8">
        <v>5</v>
      </c>
      <c r="E268" s="6"/>
      <c r="F268" s="8"/>
      <c r="G268" s="4"/>
    </row>
    <row r="269" spans="2:7" hidden="1" x14ac:dyDescent="0.2">
      <c r="B269" s="4"/>
      <c r="C269" s="9" t="s">
        <v>261</v>
      </c>
      <c r="D269" s="8"/>
      <c r="E269" s="6"/>
      <c r="F269" s="8"/>
      <c r="G269" s="4"/>
    </row>
    <row r="270" spans="2:7" hidden="1" x14ac:dyDescent="0.2">
      <c r="B270" s="4"/>
      <c r="C270" s="8" t="s">
        <v>262</v>
      </c>
      <c r="D270" s="8" t="s">
        <v>263</v>
      </c>
      <c r="E270" s="6"/>
      <c r="F270" s="8"/>
      <c r="G270" s="4"/>
    </row>
    <row r="271" spans="2:7" ht="13.5" hidden="1" thickBot="1" x14ac:dyDescent="0.25">
      <c r="B271" s="4"/>
      <c r="C271" s="9" t="s">
        <v>262</v>
      </c>
      <c r="D271" s="8" t="s">
        <v>217</v>
      </c>
      <c r="E271" s="6"/>
      <c r="F271" s="10">
        <f>ROUND(IF((E270+E271+E272+E273)=0,0,(E270*5.5+E271*7.5+E272*9+E273*10)/(E270+E271+E272+E273)),2)</f>
        <v>0</v>
      </c>
      <c r="G271" s="4"/>
    </row>
    <row r="272" spans="2:7" hidden="1" x14ac:dyDescent="0.2">
      <c r="B272" s="4"/>
      <c r="C272" s="9" t="s">
        <v>262</v>
      </c>
      <c r="D272" s="8" t="s">
        <v>218</v>
      </c>
      <c r="E272" s="6"/>
      <c r="F272" s="8"/>
      <c r="G272" s="4"/>
    </row>
    <row r="273" spans="2:7" hidden="1" x14ac:dyDescent="0.2">
      <c r="B273" s="4"/>
      <c r="C273" s="9" t="s">
        <v>262</v>
      </c>
      <c r="D273" s="8">
        <v>100</v>
      </c>
      <c r="E273" s="6"/>
      <c r="F273" s="8"/>
      <c r="G273" s="4"/>
    </row>
    <row r="274" spans="2:7" hidden="1" x14ac:dyDescent="0.2">
      <c r="B274" s="4"/>
      <c r="C274" s="8" t="s">
        <v>264</v>
      </c>
      <c r="D274" s="8" t="s">
        <v>265</v>
      </c>
      <c r="E274" s="6"/>
      <c r="F274" s="8"/>
      <c r="G274" s="4"/>
    </row>
    <row r="275" spans="2:7" ht="13.5" hidden="1" thickBot="1" x14ac:dyDescent="0.25">
      <c r="B275" s="4"/>
      <c r="C275" s="9" t="s">
        <v>264</v>
      </c>
      <c r="D275" s="8" t="s">
        <v>266</v>
      </c>
      <c r="E275" s="6"/>
      <c r="F275" s="10">
        <f>ROUND(IF((E274+E275+E276+E277)=0,0,(E274*5.5+E275*7.5+E276*9+E277*10)/(E274+E275+E276+E277)),2)</f>
        <v>0</v>
      </c>
      <c r="G275" s="4"/>
    </row>
    <row r="276" spans="2:7" hidden="1" x14ac:dyDescent="0.2">
      <c r="B276" s="4"/>
      <c r="C276" s="9" t="s">
        <v>264</v>
      </c>
      <c r="D276" s="8" t="s">
        <v>267</v>
      </c>
      <c r="E276" s="6"/>
      <c r="F276" s="8"/>
      <c r="G276" s="4"/>
    </row>
    <row r="277" spans="2:7" hidden="1" x14ac:dyDescent="0.2">
      <c r="B277" s="4"/>
      <c r="C277" s="9" t="s">
        <v>264</v>
      </c>
      <c r="D277" s="8" t="s">
        <v>268</v>
      </c>
      <c r="E277" s="6"/>
      <c r="F277" s="8"/>
      <c r="G277" s="4"/>
    </row>
    <row r="278" spans="2:7" hidden="1" x14ac:dyDescent="0.2">
      <c r="B278" s="4"/>
      <c r="C278" s="8" t="s">
        <v>269</v>
      </c>
      <c r="D278" s="8" t="s">
        <v>270</v>
      </c>
      <c r="E278" s="6"/>
      <c r="F278" s="8"/>
      <c r="G278" s="4"/>
    </row>
    <row r="279" spans="2:7" ht="13.5" hidden="1" thickBot="1" x14ac:dyDescent="0.25">
      <c r="B279" s="4"/>
      <c r="C279" s="9" t="s">
        <v>269</v>
      </c>
      <c r="D279" s="8" t="s">
        <v>177</v>
      </c>
      <c r="E279" s="6"/>
      <c r="F279" s="10">
        <f>ROUND(IF((E278+E279+E280+E281)=0,0,(E278*5.5+E279*7.5+E280*9+E281*10)/(E278+E279+E280+E281)),2)</f>
        <v>0</v>
      </c>
      <c r="G279" s="4"/>
    </row>
    <row r="280" spans="2:7" hidden="1" x14ac:dyDescent="0.2">
      <c r="B280" s="4"/>
      <c r="C280" s="9" t="s">
        <v>269</v>
      </c>
      <c r="D280" s="8" t="s">
        <v>178</v>
      </c>
      <c r="E280" s="6"/>
      <c r="F280" s="8"/>
      <c r="G280" s="4"/>
    </row>
    <row r="281" spans="2:7" hidden="1" x14ac:dyDescent="0.2">
      <c r="B281" s="4"/>
      <c r="C281" s="9" t="s">
        <v>269</v>
      </c>
      <c r="D281" s="8" t="s">
        <v>32</v>
      </c>
      <c r="E281" s="6"/>
      <c r="F281" s="8"/>
      <c r="G281" s="4"/>
    </row>
    <row r="282" spans="2:7" hidden="1" x14ac:dyDescent="0.2">
      <c r="B282" s="4"/>
      <c r="C282" s="8" t="s">
        <v>271</v>
      </c>
      <c r="D282" s="8" t="s">
        <v>272</v>
      </c>
      <c r="E282" s="6"/>
      <c r="F282" s="8"/>
      <c r="G282" s="4"/>
    </row>
    <row r="283" spans="2:7" ht="13.5" hidden="1" thickBot="1" x14ac:dyDescent="0.25">
      <c r="B283" s="4"/>
      <c r="C283" s="9" t="s">
        <v>271</v>
      </c>
      <c r="D283" s="8" t="s">
        <v>273</v>
      </c>
      <c r="E283" s="6"/>
      <c r="F283" s="10">
        <f>ROUND(IF((E282+E283+E284+E285)=0,0,(E282*5.5+E283*7.5+E284*9+E285*10)/(E282+E283+E284+E285)),2)</f>
        <v>0</v>
      </c>
      <c r="G283" s="4"/>
    </row>
    <row r="284" spans="2:7" hidden="1" x14ac:dyDescent="0.2">
      <c r="B284" s="4"/>
      <c r="C284" s="9" t="s">
        <v>271</v>
      </c>
      <c r="D284" s="8" t="s">
        <v>274</v>
      </c>
      <c r="E284" s="6"/>
      <c r="F284" s="8"/>
      <c r="G284" s="4"/>
    </row>
    <row r="285" spans="2:7" hidden="1" x14ac:dyDescent="0.2">
      <c r="B285" s="4"/>
      <c r="C285" s="9" t="s">
        <v>271</v>
      </c>
      <c r="D285" s="8">
        <v>6</v>
      </c>
      <c r="E285" s="6"/>
      <c r="F285" s="8"/>
      <c r="G285" s="4"/>
    </row>
    <row r="286" spans="2:7" hidden="1" x14ac:dyDescent="0.2">
      <c r="B286" s="4"/>
      <c r="C286" s="8" t="s">
        <v>275</v>
      </c>
      <c r="D286" s="8" t="s">
        <v>276</v>
      </c>
      <c r="E286" s="6"/>
      <c r="F286" s="8"/>
      <c r="G286" s="4"/>
    </row>
    <row r="287" spans="2:7" ht="13.5" hidden="1" thickBot="1" x14ac:dyDescent="0.25">
      <c r="B287" s="4"/>
      <c r="C287" s="9" t="s">
        <v>275</v>
      </c>
      <c r="D287" s="8" t="s">
        <v>277</v>
      </c>
      <c r="E287" s="6"/>
      <c r="F287" s="10">
        <f>ROUND(IF((E286+E287+E288+E289)=0,0,(E286*5.5+E287*7.5+E288*9+E289*10)/(E286+E287+E288+E289)),2)</f>
        <v>0</v>
      </c>
      <c r="G287" s="4"/>
    </row>
    <row r="288" spans="2:7" hidden="1" x14ac:dyDescent="0.2">
      <c r="B288" s="4"/>
      <c r="C288" s="9" t="s">
        <v>275</v>
      </c>
      <c r="D288" s="8" t="s">
        <v>278</v>
      </c>
      <c r="E288" s="6"/>
      <c r="F288" s="8"/>
      <c r="G288" s="4"/>
    </row>
    <row r="289" spans="2:8" hidden="1" x14ac:dyDescent="0.2">
      <c r="B289" s="4"/>
      <c r="C289" s="9" t="s">
        <v>275</v>
      </c>
      <c r="D289" s="8" t="s">
        <v>279</v>
      </c>
      <c r="E289" s="6"/>
      <c r="F289" s="8"/>
      <c r="G289" s="4"/>
    </row>
    <row r="290" spans="2:8" hidden="1" x14ac:dyDescent="0.2">
      <c r="B290" s="4"/>
      <c r="C290" s="8" t="s">
        <v>280</v>
      </c>
      <c r="D290" s="8" t="s">
        <v>281</v>
      </c>
      <c r="E290" s="6"/>
      <c r="F290" s="8"/>
      <c r="G290" s="4"/>
    </row>
    <row r="291" spans="2:8" ht="13.5" hidden="1" thickBot="1" x14ac:dyDescent="0.25">
      <c r="B291" s="4"/>
      <c r="C291" s="9" t="s">
        <v>280</v>
      </c>
      <c r="D291" s="8" t="s">
        <v>282</v>
      </c>
      <c r="E291" s="6"/>
      <c r="F291" s="10">
        <f>ROUND(IF((E290+E291+E292+E293)=0,0,(E290*5.5+E291*7.5+E292*9+E293*10)/(E290+E291+E292+E293)),2)</f>
        <v>0</v>
      </c>
      <c r="G291" s="4"/>
    </row>
    <row r="292" spans="2:8" hidden="1" x14ac:dyDescent="0.2">
      <c r="B292" s="4"/>
      <c r="C292" s="9" t="s">
        <v>280</v>
      </c>
      <c r="D292" s="8" t="s">
        <v>283</v>
      </c>
      <c r="E292" s="6"/>
      <c r="F292" s="8"/>
      <c r="G292" s="4"/>
    </row>
    <row r="293" spans="2:8" hidden="1" x14ac:dyDescent="0.2">
      <c r="B293" s="4"/>
      <c r="C293" s="9" t="s">
        <v>280</v>
      </c>
      <c r="D293" s="8" t="s">
        <v>284</v>
      </c>
      <c r="E293" s="6"/>
      <c r="F293" s="8"/>
      <c r="G293" s="4"/>
    </row>
    <row r="294" spans="2:8" ht="0.95" customHeight="1" x14ac:dyDescent="0.2">
      <c r="B294" s="4"/>
      <c r="C294"/>
      <c r="D294"/>
      <c r="E294"/>
      <c r="F294"/>
      <c r="G294" s="4"/>
    </row>
    <row r="295" spans="2:8" x14ac:dyDescent="0.2">
      <c r="B295" s="4"/>
      <c r="C295" s="4"/>
      <c r="D295" s="4"/>
      <c r="E295" s="4"/>
      <c r="F295" s="4"/>
      <c r="G295" s="4"/>
    </row>
    <row r="296" spans="2:8" x14ac:dyDescent="0.2">
      <c r="B296" s="4"/>
      <c r="C296" s="4"/>
      <c r="D296" s="4"/>
      <c r="E296" s="4"/>
      <c r="F296" s="4"/>
      <c r="G296" s="4"/>
    </row>
    <row r="297" spans="2:8" ht="3" customHeight="1" x14ac:dyDescent="0.2">
      <c r="B297" s="4"/>
      <c r="C297" s="4"/>
      <c r="D297" s="4"/>
      <c r="E297" s="4"/>
      <c r="F297" s="4"/>
      <c r="G297" s="4"/>
    </row>
    <row r="298" spans="2:8" hidden="1" x14ac:dyDescent="0.2">
      <c r="B298" s="4"/>
      <c r="C298" s="4"/>
      <c r="D298" s="4"/>
      <c r="E298" s="4"/>
      <c r="F298" s="4"/>
      <c r="G298" s="4"/>
    </row>
    <row r="299" spans="2:8" hidden="1" x14ac:dyDescent="0.2">
      <c r="B299" s="4"/>
      <c r="C299" s="4"/>
      <c r="D299" s="4"/>
      <c r="E299" s="4"/>
      <c r="F299" s="4"/>
      <c r="G299" s="4"/>
    </row>
    <row r="300" spans="2:8" x14ac:dyDescent="0.2">
      <c r="B300" s="4"/>
      <c r="C300" s="32" t="s">
        <v>285</v>
      </c>
      <c r="D300" s="33"/>
      <c r="E300" s="33"/>
      <c r="F300" s="33"/>
      <c r="G300" s="4"/>
    </row>
    <row r="301" spans="2:8" x14ac:dyDescent="0.2">
      <c r="B301" s="4"/>
      <c r="C301" s="35" t="s">
        <v>299</v>
      </c>
      <c r="D301" s="35"/>
      <c r="E301" s="35"/>
      <c r="F301" s="35"/>
      <c r="G301" s="35"/>
      <c r="H301" s="35"/>
    </row>
    <row r="302" spans="2:8" x14ac:dyDescent="0.2">
      <c r="B302" s="4"/>
      <c r="C302" s="13"/>
      <c r="D302" s="4"/>
      <c r="E302" s="4"/>
      <c r="F302" s="4"/>
      <c r="G302" s="4"/>
    </row>
    <row r="303" spans="2:8" x14ac:dyDescent="0.2">
      <c r="B303" s="4"/>
      <c r="C303" s="4"/>
      <c r="D303" s="4"/>
      <c r="F303" s="29" t="s">
        <v>292</v>
      </c>
      <c r="G303" s="4"/>
    </row>
    <row r="304" spans="2:8" x14ac:dyDescent="0.2">
      <c r="B304" s="4"/>
      <c r="C304" s="4"/>
      <c r="D304" s="4"/>
      <c r="E304" s="4"/>
      <c r="F304" s="4"/>
      <c r="G304" s="4"/>
    </row>
    <row r="305" spans="2:7" x14ac:dyDescent="0.2">
      <c r="B305" s="4"/>
      <c r="C305" s="4"/>
      <c r="D305" s="4"/>
      <c r="E305" s="4"/>
      <c r="F305" s="4"/>
      <c r="G305" s="4"/>
    </row>
    <row r="306" spans="2:7" x14ac:dyDescent="0.2">
      <c r="B306" s="4"/>
      <c r="C306" s="4"/>
      <c r="D306" s="4"/>
      <c r="E306" s="4"/>
      <c r="F306" s="4"/>
      <c r="G306" s="4"/>
    </row>
    <row r="307" spans="2:7" x14ac:dyDescent="0.2">
      <c r="B307" s="4"/>
      <c r="C307" s="4"/>
      <c r="D307" s="4"/>
      <c r="E307" s="4"/>
      <c r="F307" s="4"/>
      <c r="G307" s="4"/>
    </row>
    <row r="308" spans="2:7" x14ac:dyDescent="0.2">
      <c r="B308" s="4"/>
      <c r="C308" s="4"/>
      <c r="D308" s="4"/>
      <c r="E308" s="4"/>
      <c r="F308" s="4"/>
      <c r="G308" s="4"/>
    </row>
    <row r="309" spans="2:7" x14ac:dyDescent="0.2">
      <c r="B309" s="4"/>
      <c r="C309" s="4"/>
      <c r="D309" s="4"/>
      <c r="E309" s="4"/>
      <c r="F309" s="4"/>
      <c r="G309" s="4"/>
    </row>
    <row r="310" spans="2:7" x14ac:dyDescent="0.2">
      <c r="B310" s="4"/>
      <c r="C310" s="4"/>
      <c r="D310" s="4"/>
      <c r="E310" s="4"/>
      <c r="F310" s="4"/>
      <c r="G310" s="4"/>
    </row>
  </sheetData>
  <sheetProtection algorithmName="SHA-512" hashValue="EqM9l3skxoQwaAOST/f9vrypoNOq6S7hkvSmKte+Dc3ylQkAxbUe+QkXFmfm8dV7yRmBuCtNygl+D8CpBG+SdQ==" saltValue="P+oobxIZxUn4Ode8isOzQg==" spinCount="100000" sheet="1" objects="1" scenarios="1" autoFilter="0"/>
  <protectedRanges>
    <protectedRange sqref="E26:E293" name="Rango2"/>
    <protectedRange sqref="D17:D20" name="Rango1"/>
    <protectedRange sqref="E303:F303" name="Rango3"/>
  </protectedRanges>
  <autoFilter ref="C25:F293">
    <filterColumn colId="0">
      <filters>
        <filter val="ALEMANYA"/>
      </filters>
    </filterColumn>
  </autoFilter>
  <mergeCells count="2">
    <mergeCell ref="A10:F10"/>
    <mergeCell ref="C301:H301"/>
  </mergeCells>
  <conditionalFormatting sqref="D17 E26:E293">
    <cfRule type="cellIs" dxfId="7" priority="1" stopIfTrue="1" operator="equal">
      <formula>$E$17</formula>
    </cfRule>
  </conditionalFormatting>
  <conditionalFormatting sqref="D18">
    <cfRule type="cellIs" dxfId="6" priority="2" stopIfTrue="1" operator="equal">
      <formula>$E$18</formula>
    </cfRule>
  </conditionalFormatting>
  <conditionalFormatting sqref="D19">
    <cfRule type="cellIs" dxfId="5" priority="3" stopIfTrue="1" operator="equal">
      <formula>$E$19</formula>
    </cfRule>
  </conditionalFormatting>
  <conditionalFormatting sqref="D20">
    <cfRule type="cellIs" dxfId="4" priority="4" stopIfTrue="1" operator="equal">
      <formula>$E$20</formula>
    </cfRule>
  </conditionalFormatting>
  <printOptions horizontalCentered="1"/>
  <pageMargins left="0.78740157480314965" right="0.78740157480314965" top="0.82" bottom="0.98425196850393704" header="0" footer="0"/>
  <pageSetup paperSize="9" scale="93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0:G52"/>
  <sheetViews>
    <sheetView workbookViewId="0">
      <selection activeCell="F44" sqref="F44"/>
    </sheetView>
  </sheetViews>
  <sheetFormatPr defaultColWidth="11.42578125" defaultRowHeight="12.75" x14ac:dyDescent="0.2"/>
  <cols>
    <col min="1" max="1" width="3.5703125" style="1" customWidth="1"/>
    <col min="2" max="2" width="2.5703125" style="1" customWidth="1"/>
    <col min="3" max="3" width="4.140625" style="1" customWidth="1"/>
    <col min="4" max="4" width="22.5703125" style="1" customWidth="1"/>
    <col min="5" max="5" width="41.7109375" style="1" customWidth="1"/>
    <col min="6" max="6" width="16.140625" style="1" customWidth="1"/>
    <col min="7" max="16384" width="11.42578125" style="1"/>
  </cols>
  <sheetData>
    <row r="10" spans="1:6" ht="32.25" customHeight="1" x14ac:dyDescent="0.2">
      <c r="A10" s="36" t="s">
        <v>286</v>
      </c>
      <c r="B10" s="36"/>
      <c r="C10" s="36"/>
      <c r="D10" s="36"/>
      <c r="E10" s="36"/>
      <c r="F10" s="36"/>
    </row>
    <row r="11" spans="1:6" ht="16.5" customHeight="1" x14ac:dyDescent="0.45">
      <c r="A11" s="14"/>
      <c r="B11" s="3"/>
      <c r="C11" s="3"/>
      <c r="D11" s="3"/>
      <c r="E11" s="3"/>
    </row>
    <row r="15" spans="1:6" x14ac:dyDescent="0.2">
      <c r="B15" s="5" t="s">
        <v>0</v>
      </c>
      <c r="C15" s="3"/>
      <c r="E15" s="6"/>
    </row>
    <row r="16" spans="1:6" x14ac:dyDescent="0.2">
      <c r="B16" s="5" t="s">
        <v>287</v>
      </c>
      <c r="C16" s="3"/>
      <c r="E16" s="6"/>
    </row>
    <row r="17" spans="1:7" x14ac:dyDescent="0.2">
      <c r="B17" s="5" t="s">
        <v>288</v>
      </c>
      <c r="C17" s="3"/>
      <c r="E17" s="6"/>
    </row>
    <row r="18" spans="1:7" x14ac:dyDescent="0.2">
      <c r="B18" s="5" t="s">
        <v>2</v>
      </c>
      <c r="C18" s="3"/>
      <c r="E18" s="6"/>
    </row>
    <row r="19" spans="1:7" x14ac:dyDescent="0.2">
      <c r="B19" s="5" t="s">
        <v>3</v>
      </c>
      <c r="C19" s="3"/>
      <c r="E19" s="6"/>
    </row>
    <row r="20" spans="1:7" x14ac:dyDescent="0.2">
      <c r="B20" s="4"/>
      <c r="E20" s="6"/>
    </row>
    <row r="21" spans="1:7" ht="4.7" customHeight="1" x14ac:dyDescent="0.2">
      <c r="B21" s="4"/>
    </row>
    <row r="22" spans="1:7" x14ac:dyDescent="0.2">
      <c r="B22" s="15" t="s">
        <v>289</v>
      </c>
      <c r="E22" s="6">
        <v>7</v>
      </c>
    </row>
    <row r="23" spans="1:7" ht="6" customHeight="1" x14ac:dyDescent="0.2">
      <c r="B23" s="16"/>
    </row>
    <row r="24" spans="1:7" x14ac:dyDescent="0.2">
      <c r="B24" s="15" t="s">
        <v>290</v>
      </c>
      <c r="E24" s="6">
        <v>3</v>
      </c>
      <c r="F24" s="1" t="str">
        <f>IF(ISERROR(D43),"",IF(E24&gt;=E22,"Rang de notes incorrecte. La nota mínima no pot ser més gran o igual que la màxima",""))</f>
        <v/>
      </c>
    </row>
    <row r="25" spans="1:7" hidden="1" x14ac:dyDescent="0.2"/>
    <row r="26" spans="1:7" hidden="1" x14ac:dyDescent="0.2"/>
    <row r="27" spans="1:7" hidden="1" x14ac:dyDescent="0.2">
      <c r="B27" s="1">
        <f>(E22-E24)/5</f>
        <v>0.8</v>
      </c>
    </row>
    <row r="28" spans="1:7" hidden="1" x14ac:dyDescent="0.2"/>
    <row r="29" spans="1:7" hidden="1" x14ac:dyDescent="0.2">
      <c r="A29" s="1">
        <f>E24</f>
        <v>3</v>
      </c>
      <c r="B29" s="1">
        <v>1</v>
      </c>
      <c r="D29" s="1">
        <f>VALUE(A29)</f>
        <v>3</v>
      </c>
      <c r="G29" s="17"/>
    </row>
    <row r="30" spans="1:7" hidden="1" x14ac:dyDescent="0.2">
      <c r="A30" s="1">
        <f>E24+(B27*2)-0.1</f>
        <v>4.5</v>
      </c>
      <c r="B30" s="1">
        <v>1</v>
      </c>
      <c r="D30" s="1">
        <f>VALUE(A30)</f>
        <v>4.5</v>
      </c>
      <c r="G30" s="17"/>
    </row>
    <row r="31" spans="1:7" hidden="1" x14ac:dyDescent="0.2">
      <c r="G31" s="17"/>
    </row>
    <row r="32" spans="1:7" hidden="1" x14ac:dyDescent="0.2">
      <c r="A32" s="1">
        <f>E24+(B27*2)</f>
        <v>4.5999999999999996</v>
      </c>
      <c r="B32" s="1">
        <v>2</v>
      </c>
      <c r="D32" s="1">
        <f>VALUE(A32)</f>
        <v>4.5999999999999996</v>
      </c>
      <c r="G32" s="17"/>
    </row>
    <row r="33" spans="1:7" hidden="1" x14ac:dyDescent="0.2">
      <c r="A33" s="1">
        <f>E24+(B27*4)-0.1</f>
        <v>6.1000000000000005</v>
      </c>
      <c r="B33" s="1">
        <v>2</v>
      </c>
      <c r="D33" s="1">
        <f>VALUE(A33)</f>
        <v>6.1000000000000005</v>
      </c>
      <c r="G33" s="17"/>
    </row>
    <row r="34" spans="1:7" hidden="1" x14ac:dyDescent="0.2">
      <c r="G34" s="17"/>
    </row>
    <row r="35" spans="1:7" hidden="1" x14ac:dyDescent="0.2">
      <c r="A35" s="1">
        <f>E24+(B27*4)</f>
        <v>6.2</v>
      </c>
      <c r="B35" s="1">
        <v>3</v>
      </c>
      <c r="D35" s="1">
        <f>VALUE(A35)</f>
        <v>6.2</v>
      </c>
      <c r="G35" s="17"/>
    </row>
    <row r="36" spans="1:7" hidden="1" x14ac:dyDescent="0.2">
      <c r="A36" s="1">
        <f>A29+(B27*5)-0.1</f>
        <v>6.9</v>
      </c>
      <c r="B36" s="1">
        <v>3</v>
      </c>
      <c r="D36" s="1">
        <f>VALUE(A36)</f>
        <v>6.9</v>
      </c>
      <c r="G36" s="17"/>
    </row>
    <row r="37" spans="1:7" hidden="1" x14ac:dyDescent="0.2">
      <c r="G37" s="17"/>
    </row>
    <row r="38" spans="1:7" hidden="1" x14ac:dyDescent="0.2">
      <c r="A38" s="1">
        <f>A29+(B27*5)</f>
        <v>7</v>
      </c>
      <c r="B38" s="1">
        <v>3.5</v>
      </c>
      <c r="D38" s="1">
        <f>VALUE(A38)</f>
        <v>7</v>
      </c>
      <c r="G38" s="17"/>
    </row>
    <row r="39" spans="1:7" hidden="1" x14ac:dyDescent="0.2"/>
    <row r="42" spans="1:7" ht="25.5" x14ac:dyDescent="0.2">
      <c r="C42" s="18"/>
      <c r="D42" s="19" t="s">
        <v>5</v>
      </c>
      <c r="E42" s="20" t="s">
        <v>291</v>
      </c>
      <c r="F42" s="21" t="s">
        <v>7</v>
      </c>
    </row>
    <row r="43" spans="1:7" ht="13.5" thickBot="1" x14ac:dyDescent="0.25">
      <c r="C43" s="22"/>
      <c r="D43" s="23" t="str">
        <f>CONCATENATE(D29," - ",D30)</f>
        <v>3 - 4,5</v>
      </c>
      <c r="E43" s="6"/>
      <c r="F43" s="24"/>
    </row>
    <row r="44" spans="1:7" ht="13.5" thickBot="1" x14ac:dyDescent="0.25">
      <c r="C44" s="25"/>
      <c r="D44" s="23" t="str">
        <f>CONCATENATE(D32," - ",D33)</f>
        <v>4,6 - 6,1</v>
      </c>
      <c r="E44" s="6"/>
      <c r="F44" s="30">
        <f>IF(OR(ISERROR(D43),E24&gt;=E22),"ERROR",ROUND(IF((E43+E44+E45+E46)=0,0,(E43*5.5+E44*7.5+E45*9+E46*10)/(E43+E44+E45+E46)),2))</f>
        <v>0</v>
      </c>
    </row>
    <row r="45" spans="1:7" x14ac:dyDescent="0.2">
      <c r="C45" s="26"/>
      <c r="D45" s="23" t="str">
        <f>CONCATENATE(D35," - ",D36)</f>
        <v>6,2 - 6,9</v>
      </c>
      <c r="E45" s="6"/>
      <c r="F45" s="24"/>
    </row>
    <row r="46" spans="1:7" x14ac:dyDescent="0.2">
      <c r="C46" s="26"/>
      <c r="D46" s="27">
        <f>D38</f>
        <v>7</v>
      </c>
      <c r="E46" s="31"/>
      <c r="F46" s="28"/>
    </row>
    <row r="49" spans="1:6" ht="21.75" customHeight="1" x14ac:dyDescent="0.2">
      <c r="A49" s="35" t="s">
        <v>285</v>
      </c>
      <c r="B49" s="35"/>
      <c r="C49" s="35"/>
      <c r="D49" s="35"/>
      <c r="E49" s="35"/>
      <c r="F49" s="35"/>
    </row>
    <row r="50" spans="1:6" ht="22.7" customHeight="1" x14ac:dyDescent="0.2">
      <c r="A50" s="35" t="s">
        <v>299</v>
      </c>
      <c r="B50" s="35"/>
      <c r="C50" s="35"/>
      <c r="D50" s="35"/>
      <c r="E50" s="35"/>
      <c r="F50" s="35"/>
    </row>
    <row r="51" spans="1:6" x14ac:dyDescent="0.2">
      <c r="D51" s="13"/>
    </row>
    <row r="52" spans="1:6" x14ac:dyDescent="0.2">
      <c r="F52" s="29" t="s">
        <v>292</v>
      </c>
    </row>
  </sheetData>
  <sheetProtection algorithmName="SHA-512" hashValue="JR0duFO1Vq4PZi8ES3xM0JcDrvhgKIvpBmReBPPPxqP8ildXnVVG2zlyHfIWqNnySwwp95BCbcDDE5hp6jHkGg==" saltValue="GWkO8qIz7dGC8eenaWpWAw==" spinCount="100000" sheet="1" objects="1" scenarios="1"/>
  <protectedRanges>
    <protectedRange sqref="E43:E46" name="Rango2"/>
    <protectedRange sqref="E15:E19" name="Rango1"/>
    <protectedRange sqref="E52:F52" name="Rango3"/>
  </protectedRanges>
  <mergeCells count="3">
    <mergeCell ref="A10:F10"/>
    <mergeCell ref="A49:F49"/>
    <mergeCell ref="A50:F50"/>
  </mergeCells>
  <phoneticPr fontId="0" type="noConversion"/>
  <conditionalFormatting sqref="E24 E22">
    <cfRule type="cellIs" dxfId="3" priority="1" stopIfTrue="1" operator="equal">
      <formula>$E$17</formula>
    </cfRule>
  </conditionalFormatting>
  <conditionalFormatting sqref="E15:E19 E43:E46">
    <cfRule type="cellIs" dxfId="2" priority="2" stopIfTrue="1" operator="equal">
      <formula>$F$17</formula>
    </cfRule>
  </conditionalFormatting>
  <printOptions horizontalCentered="1"/>
  <pageMargins left="0.78740157480314965" right="0.78740157480314965" top="0.72" bottom="0.98425196850393704" header="0" footer="0"/>
  <pageSetup paperSize="9" scale="94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0:G52"/>
  <sheetViews>
    <sheetView zoomScaleNormal="100" workbookViewId="0">
      <selection activeCell="F44" sqref="F44"/>
    </sheetView>
  </sheetViews>
  <sheetFormatPr defaultColWidth="11.42578125" defaultRowHeight="12.75" x14ac:dyDescent="0.2"/>
  <cols>
    <col min="1" max="1" width="3.5703125" style="1" customWidth="1"/>
    <col min="2" max="2" width="2.5703125" style="1" customWidth="1"/>
    <col min="3" max="3" width="4.140625" style="1" customWidth="1"/>
    <col min="4" max="4" width="22.5703125" style="1" customWidth="1"/>
    <col min="5" max="5" width="41.7109375" style="1" customWidth="1"/>
    <col min="6" max="6" width="16.140625" style="1" customWidth="1"/>
    <col min="7" max="16384" width="11.42578125" style="1"/>
  </cols>
  <sheetData>
    <row r="10" spans="1:5" ht="16.5" x14ac:dyDescent="0.25">
      <c r="D10" s="2" t="s">
        <v>293</v>
      </c>
    </row>
    <row r="11" spans="1:5" ht="16.5" customHeight="1" x14ac:dyDescent="0.45">
      <c r="A11" s="14"/>
      <c r="B11" s="3"/>
      <c r="C11" s="3"/>
      <c r="D11" s="3"/>
      <c r="E11" s="3"/>
    </row>
    <row r="15" spans="1:5" x14ac:dyDescent="0.2">
      <c r="B15" s="5" t="s">
        <v>0</v>
      </c>
      <c r="C15" s="3"/>
      <c r="E15" s="6"/>
    </row>
    <row r="16" spans="1:5" x14ac:dyDescent="0.2">
      <c r="B16" s="5" t="s">
        <v>287</v>
      </c>
      <c r="C16" s="3"/>
      <c r="E16" s="6"/>
    </row>
    <row r="17" spans="1:7" x14ac:dyDescent="0.2">
      <c r="B17" s="5" t="s">
        <v>288</v>
      </c>
      <c r="C17" s="3"/>
      <c r="E17" s="6"/>
    </row>
    <row r="18" spans="1:7" x14ac:dyDescent="0.2">
      <c r="B18" s="5" t="s">
        <v>2</v>
      </c>
      <c r="C18" s="3"/>
      <c r="E18" s="6"/>
    </row>
    <row r="19" spans="1:7" x14ac:dyDescent="0.2">
      <c r="B19" s="5" t="s">
        <v>3</v>
      </c>
      <c r="C19" s="3"/>
      <c r="E19" s="6"/>
    </row>
    <row r="20" spans="1:7" x14ac:dyDescent="0.2">
      <c r="B20" s="4"/>
      <c r="E20" s="6"/>
    </row>
    <row r="21" spans="1:7" ht="4.7" customHeight="1" x14ac:dyDescent="0.2">
      <c r="B21" s="4"/>
    </row>
    <row r="22" spans="1:7" x14ac:dyDescent="0.2">
      <c r="B22" s="15" t="s">
        <v>289</v>
      </c>
      <c r="E22" s="6" t="s">
        <v>295</v>
      </c>
    </row>
    <row r="23" spans="1:7" ht="6" customHeight="1" x14ac:dyDescent="0.2">
      <c r="B23" s="16"/>
    </row>
    <row r="24" spans="1:7" x14ac:dyDescent="0.2">
      <c r="B24" s="15" t="s">
        <v>290</v>
      </c>
      <c r="E24" s="6" t="s">
        <v>296</v>
      </c>
      <c r="F24" s="1" t="str">
        <f>IF(ISERROR(D43),"",IF(E24&gt;=E22,"Rang de notes incorrecte. La nota mínima no pot ser més gran o igual que la màxima",""))</f>
        <v/>
      </c>
    </row>
    <row r="25" spans="1:7" hidden="1" x14ac:dyDescent="0.2"/>
    <row r="26" spans="1:7" hidden="1" x14ac:dyDescent="0.2"/>
    <row r="27" spans="1:7" hidden="1" x14ac:dyDescent="0.2">
      <c r="B27" s="1" t="e">
        <f>(E22-E24)/5</f>
        <v>#VALUE!</v>
      </c>
    </row>
    <row r="28" spans="1:7" hidden="1" x14ac:dyDescent="0.2"/>
    <row r="29" spans="1:7" hidden="1" x14ac:dyDescent="0.2">
      <c r="A29" s="1" t="str">
        <f>E24</f>
        <v>AP</v>
      </c>
      <c r="B29" s="1">
        <v>1</v>
      </c>
      <c r="D29" s="1" t="e">
        <f>VALUE(A29)</f>
        <v>#VALUE!</v>
      </c>
      <c r="G29" s="17"/>
    </row>
    <row r="30" spans="1:7" hidden="1" x14ac:dyDescent="0.2">
      <c r="A30" s="1" t="e">
        <f>E24+(B27*2)-0.1</f>
        <v>#VALUE!</v>
      </c>
      <c r="B30" s="1">
        <v>1</v>
      </c>
      <c r="D30" s="1" t="e">
        <f>VALUE(A30)</f>
        <v>#VALUE!</v>
      </c>
      <c r="G30" s="17"/>
    </row>
    <row r="31" spans="1:7" hidden="1" x14ac:dyDescent="0.2">
      <c r="G31" s="17"/>
    </row>
    <row r="32" spans="1:7" hidden="1" x14ac:dyDescent="0.2">
      <c r="A32" s="1" t="e">
        <f>E24+(B27*2)</f>
        <v>#VALUE!</v>
      </c>
      <c r="B32" s="1">
        <v>2</v>
      </c>
      <c r="D32" s="1" t="e">
        <f>VALUE(A32)</f>
        <v>#VALUE!</v>
      </c>
      <c r="G32" s="17"/>
    </row>
    <row r="33" spans="1:7" hidden="1" x14ac:dyDescent="0.2">
      <c r="A33" s="1" t="e">
        <f>E24+(B27*4)-0.1</f>
        <v>#VALUE!</v>
      </c>
      <c r="B33" s="1">
        <v>2</v>
      </c>
      <c r="D33" s="1" t="e">
        <f>VALUE(A33)</f>
        <v>#VALUE!</v>
      </c>
      <c r="G33" s="17"/>
    </row>
    <row r="34" spans="1:7" hidden="1" x14ac:dyDescent="0.2">
      <c r="G34" s="17"/>
    </row>
    <row r="35" spans="1:7" hidden="1" x14ac:dyDescent="0.2">
      <c r="A35" s="1" t="e">
        <f>E24+(B27*4)</f>
        <v>#VALUE!</v>
      </c>
      <c r="B35" s="1">
        <v>3</v>
      </c>
      <c r="D35" s="1" t="e">
        <f>VALUE(A35)</f>
        <v>#VALUE!</v>
      </c>
      <c r="G35" s="17"/>
    </row>
    <row r="36" spans="1:7" hidden="1" x14ac:dyDescent="0.2">
      <c r="A36" s="1" t="e">
        <f>A29+(B27*5)-0.1</f>
        <v>#VALUE!</v>
      </c>
      <c r="B36" s="1">
        <v>3</v>
      </c>
      <c r="D36" s="1" t="e">
        <f>VALUE(A36)</f>
        <v>#VALUE!</v>
      </c>
      <c r="G36" s="17"/>
    </row>
    <row r="37" spans="1:7" hidden="1" x14ac:dyDescent="0.2">
      <c r="G37" s="17"/>
    </row>
    <row r="38" spans="1:7" hidden="1" x14ac:dyDescent="0.2">
      <c r="A38" s="1" t="e">
        <f>A29+(B27*5)</f>
        <v>#VALUE!</v>
      </c>
      <c r="B38" s="1">
        <v>3.5</v>
      </c>
      <c r="D38" s="1" t="e">
        <f>VALUE(A38)</f>
        <v>#VALUE!</v>
      </c>
      <c r="G38" s="17"/>
    </row>
    <row r="39" spans="1:7" hidden="1" x14ac:dyDescent="0.2"/>
    <row r="42" spans="1:7" ht="25.5" x14ac:dyDescent="0.2">
      <c r="C42" s="18"/>
      <c r="D42" s="19" t="s">
        <v>5</v>
      </c>
      <c r="E42" s="20" t="s">
        <v>291</v>
      </c>
      <c r="F42" s="21" t="s">
        <v>7</v>
      </c>
    </row>
    <row r="43" spans="1:7" ht="13.5" thickBot="1" x14ac:dyDescent="0.25">
      <c r="C43" s="22"/>
      <c r="D43" s="23" t="s">
        <v>296</v>
      </c>
      <c r="E43" s="6"/>
      <c r="F43" s="24"/>
    </row>
    <row r="44" spans="1:7" ht="13.5" thickBot="1" x14ac:dyDescent="0.25">
      <c r="C44" s="25"/>
      <c r="D44" s="23" t="s">
        <v>297</v>
      </c>
      <c r="E44" s="6"/>
      <c r="F44" s="30">
        <f>IF(OR(ISERROR(D43),E24&gt;=E22),"ERROR",ROUND(IF((E43+E44+E45+E46)=0,0,(E43*5.5+E44*7.5+E45*9+E46*10)/(E43+E44+E45+E46)),2))</f>
        <v>0</v>
      </c>
    </row>
    <row r="45" spans="1:7" x14ac:dyDescent="0.2">
      <c r="C45" s="26"/>
      <c r="D45" s="23" t="s">
        <v>298</v>
      </c>
      <c r="E45" s="6"/>
      <c r="F45" s="24"/>
    </row>
    <row r="46" spans="1:7" x14ac:dyDescent="0.2">
      <c r="C46" s="26"/>
      <c r="D46" s="27" t="s">
        <v>295</v>
      </c>
      <c r="E46" s="31"/>
      <c r="F46" s="28"/>
    </row>
    <row r="49" spans="1:6" ht="24" customHeight="1" x14ac:dyDescent="0.2">
      <c r="A49" s="35" t="s">
        <v>285</v>
      </c>
      <c r="B49" s="35"/>
      <c r="C49" s="35"/>
      <c r="D49" s="35"/>
      <c r="E49" s="35"/>
      <c r="F49" s="35"/>
    </row>
    <row r="50" spans="1:6" ht="25.5" customHeight="1" x14ac:dyDescent="0.2">
      <c r="A50" s="35" t="s">
        <v>299</v>
      </c>
      <c r="B50" s="35"/>
      <c r="C50" s="35"/>
      <c r="D50" s="35"/>
      <c r="E50" s="35"/>
      <c r="F50" s="35"/>
    </row>
    <row r="51" spans="1:6" x14ac:dyDescent="0.2">
      <c r="D51" s="13"/>
    </row>
    <row r="52" spans="1:6" x14ac:dyDescent="0.2">
      <c r="F52" s="29" t="s">
        <v>292</v>
      </c>
    </row>
  </sheetData>
  <sheetProtection algorithmName="SHA-512" hashValue="q/gKuVHcNO8c4JC+zlgKiB0UfsXR5ElPcYVuiAedtQ+jWhl2NMnrcLgyBAUPCwpfuaZ8TNGYMnrIfmA6sSnOXw==" saltValue="P5Uuw2ZIlueiRrrUPwheAg==" spinCount="100000" sheet="1" objects="1" scenarios="1"/>
  <protectedRanges>
    <protectedRange sqref="E52:F52" name="Interval3"/>
    <protectedRange sqref="E43:E46" name="Rango2"/>
    <protectedRange sqref="E15:E19" name="Rango1"/>
  </protectedRanges>
  <mergeCells count="2">
    <mergeCell ref="A49:F49"/>
    <mergeCell ref="A50:F50"/>
  </mergeCells>
  <phoneticPr fontId="0" type="noConversion"/>
  <conditionalFormatting sqref="E24 E22">
    <cfRule type="cellIs" dxfId="1" priority="1" stopIfTrue="1" operator="equal">
      <formula>$E$17</formula>
    </cfRule>
  </conditionalFormatting>
  <conditionalFormatting sqref="E15:E19 E43:E46">
    <cfRule type="cellIs" dxfId="0" priority="2" stopIfTrue="1" operator="equal">
      <formula>$F$17</formula>
    </cfRule>
  </conditionalFormatting>
  <printOptions horizontalCentered="1"/>
  <pageMargins left="0.78740157480314965" right="0.78740157480314965" top="0.98425196850393704" bottom="0.98425196850393704" header="0" footer="0"/>
  <pageSetup paperSize="9" scale="9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3</vt:i4>
      </vt:variant>
      <vt:variant>
        <vt:lpstr>Intervals amb nom</vt:lpstr>
      </vt:variant>
      <vt:variant>
        <vt:i4>1</vt:i4>
      </vt:variant>
    </vt:vector>
  </HeadingPairs>
  <TitlesOfParts>
    <vt:vector size="4" baseType="lpstr">
      <vt:lpstr>Sist. Extranger baremat x taula</vt:lpstr>
      <vt:lpstr>Sistema Extranger no baremat</vt:lpstr>
      <vt:lpstr>Sistema Espanyol</vt:lpstr>
      <vt:lpstr>'Sistema Espanyol'!_2Àrea_d_impressió</vt:lpstr>
    </vt:vector>
  </TitlesOfParts>
  <Company>urv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 Viñuales Elías</dc:creator>
  <cp:lastModifiedBy>Administrador</cp:lastModifiedBy>
  <cp:lastPrinted>2013-05-20T06:11:21Z</cp:lastPrinted>
  <dcterms:created xsi:type="dcterms:W3CDTF">2012-05-21T13:22:02Z</dcterms:created>
  <dcterms:modified xsi:type="dcterms:W3CDTF">2017-05-30T09:48:12Z</dcterms:modified>
</cp:coreProperties>
</file>